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ndisa\Desktop\SAREM\"/>
    </mc:Choice>
  </mc:AlternateContent>
  <bookViews>
    <workbookView xWindow="0" yWindow="0" windowWidth="20490" windowHeight="7050" tabRatio="935" firstSheet="2" activeTab="11"/>
  </bookViews>
  <sheets>
    <sheet name="Cover" sheetId="1" r:id="rId1"/>
    <sheet name="Background &amp; Instructions" sheetId="2" r:id="rId2"/>
    <sheet name="Overview Designated Local Conte" sheetId="3" r:id="rId3"/>
    <sheet name="Input Data" sheetId="19" state="hidden" r:id="rId4"/>
    <sheet name="200-SR-03A" sheetId="4" r:id="rId5"/>
    <sheet name="200-SR-03B " sheetId="5" r:id="rId6"/>
    <sheet name="200-SR-03C " sheetId="6" r:id="rId7"/>
    <sheet name="200-SR-03D" sheetId="7" r:id="rId8"/>
    <sheet name="200-SR-03E" sheetId="8" r:id="rId9"/>
    <sheet name="200-SR-03F" sheetId="9" r:id="rId10"/>
    <sheet name="200-SR-03G" sheetId="10" r:id="rId11"/>
    <sheet name="200-SR-03H" sheetId="11" r:id="rId12"/>
    <sheet name="200-SR-03I" sheetId="12" r:id="rId13"/>
    <sheet name="200-SR-03J " sheetId="13" r:id="rId14"/>
    <sheet name="200-SR-03K " sheetId="14" r:id="rId15"/>
    <sheet name="200-SR-03L" sheetId="15" r:id="rId16"/>
    <sheet name="200-SR-03M" sheetId="16" r:id="rId17"/>
    <sheet name="200-SR-03N" sheetId="17" r:id="rId18"/>
    <sheet name="Other" sheetId="18" r:id="rId19"/>
    <sheet name="Compiled by" sheetId="20" r:id="rId20"/>
  </sheets>
  <definedNames>
    <definedName name="_xlnm._FilterDatabase" localSheetId="5" hidden="1">'200-SR-03B '!$A$2:$V$43</definedName>
    <definedName name="_xlnm._FilterDatabase" localSheetId="6" hidden="1">'200-SR-03C '!$A$2:$AD$25</definedName>
    <definedName name="_xlnm._FilterDatabase" localSheetId="8" hidden="1">'200-SR-03E'!$A$2:$AL$22</definedName>
    <definedName name="_xlnm._FilterDatabase" localSheetId="10" hidden="1">'200-SR-03G'!$A$2:$V$24</definedName>
    <definedName name="_xlnm._FilterDatabase" localSheetId="11" hidden="1">'200-SR-03H'!$A$2:$V$28</definedName>
    <definedName name="Z_D0D4958A_5EC2_4B32_B2DB_D9E5962A4141_.wvu.FilterData" localSheetId="5" hidden="1">'200-SR-03B '!$A$1:$V$43</definedName>
    <definedName name="Z_E17EDF41_983E_4F4C_86E0_564003526975_.wvu.FilterData" localSheetId="5" hidden="1">'200-SR-03B '!$A$1:$V$44</definedName>
  </definedNames>
  <calcPr calcId="162913"/>
  <customWorkbookViews>
    <customWorkbookView name="Filter 2" guid="{E17EDF41-983E-4F4C-86E0-564003526975}" maximized="1" windowWidth="0" windowHeight="0" activeSheetId="0"/>
    <customWorkbookView name="Filter 1" guid="{D0D4958A-5EC2-4B32-B2DB-D9E5962A4141}" maximized="1" windowWidth="0" windowHeight="0" activeSheetId="0"/>
  </customWorkbookViews>
</workbook>
</file>

<file path=xl/calcChain.xml><?xml version="1.0" encoding="utf-8"?>
<calcChain xmlns="http://schemas.openxmlformats.org/spreadsheetml/2006/main">
  <c r="D29" i="11" l="1"/>
  <c r="D9" i="11" l="1"/>
  <c r="D25" i="10" l="1"/>
  <c r="D23" i="10"/>
  <c r="D3" i="11"/>
  <c r="D24" i="14"/>
  <c r="D28" i="11"/>
  <c r="D27" i="11"/>
  <c r="D26" i="11"/>
  <c r="D25" i="11"/>
  <c r="D24" i="11"/>
  <c r="D23" i="11"/>
  <c r="D22" i="11"/>
  <c r="D21" i="11"/>
  <c r="D20" i="11"/>
  <c r="D19" i="11"/>
  <c r="D18" i="11"/>
  <c r="D8" i="11"/>
  <c r="D16" i="11"/>
  <c r="D15" i="11"/>
  <c r="D13" i="11"/>
  <c r="D12" i="11"/>
  <c r="D4" i="11"/>
  <c r="D11" i="11"/>
  <c r="D21" i="10"/>
  <c r="D19" i="10"/>
  <c r="D18" i="10"/>
  <c r="D17" i="10"/>
  <c r="D16" i="10"/>
  <c r="D15" i="10"/>
  <c r="D14" i="10"/>
  <c r="D11" i="10"/>
  <c r="D10" i="10"/>
  <c r="D9" i="10"/>
  <c r="D8" i="10"/>
  <c r="D7" i="10"/>
  <c r="D6" i="10"/>
  <c r="D5" i="10"/>
  <c r="D4" i="10"/>
  <c r="D3" i="10"/>
  <c r="J53" i="9"/>
  <c r="J36" i="9"/>
  <c r="J25" i="9"/>
  <c r="J12" i="9"/>
  <c r="J4" i="9"/>
  <c r="D17" i="8"/>
  <c r="D16" i="8"/>
  <c r="D15" i="8"/>
  <c r="D13" i="8"/>
  <c r="D10" i="8"/>
  <c r="D4" i="8"/>
  <c r="D25" i="6"/>
  <c r="D24" i="6"/>
  <c r="D21" i="6"/>
  <c r="D20" i="6"/>
  <c r="D19" i="6"/>
  <c r="D16" i="6"/>
  <c r="D15" i="6"/>
  <c r="D13" i="6"/>
  <c r="D12" i="6"/>
  <c r="D11" i="6"/>
  <c r="D9" i="6"/>
  <c r="D8" i="6"/>
  <c r="D6" i="6"/>
  <c r="D5" i="6"/>
  <c r="D4" i="6"/>
  <c r="D3" i="6"/>
  <c r="D42" i="5"/>
  <c r="D41" i="5"/>
  <c r="D40" i="5"/>
  <c r="D39" i="5"/>
  <c r="D37" i="5"/>
  <c r="D36" i="5"/>
  <c r="D34" i="5"/>
  <c r="D33" i="5"/>
  <c r="D32" i="5"/>
  <c r="D31" i="5"/>
  <c r="D27" i="5"/>
  <c r="D26" i="5"/>
  <c r="D24" i="5"/>
  <c r="D23" i="5"/>
  <c r="D22" i="5"/>
  <c r="D20" i="5"/>
  <c r="D19" i="5"/>
  <c r="D17" i="5"/>
  <c r="D16" i="5"/>
  <c r="D15" i="5"/>
  <c r="D7" i="5"/>
  <c r="D5" i="5"/>
  <c r="D4" i="5"/>
  <c r="D23" i="4"/>
  <c r="D22" i="4"/>
  <c r="D21" i="4"/>
  <c r="D18" i="4"/>
  <c r="D17" i="4"/>
  <c r="D16" i="4"/>
  <c r="D15" i="4"/>
  <c r="D14" i="4"/>
  <c r="D13" i="4"/>
  <c r="D12" i="4"/>
  <c r="D11" i="4"/>
  <c r="D10" i="4"/>
  <c r="D9" i="4"/>
  <c r="D8" i="4"/>
  <c r="D6" i="4"/>
  <c r="D3" i="4"/>
</calcChain>
</file>

<file path=xl/sharedStrings.xml><?xml version="1.0" encoding="utf-8"?>
<sst xmlns="http://schemas.openxmlformats.org/spreadsheetml/2006/main" count="5859" uniqueCount="1714">
  <si>
    <t xml:space="preserve">Renewable Energy </t>
  </si>
  <si>
    <t>Background:</t>
  </si>
  <si>
    <t>Regulation 8(1) and 8(2) of the Preferential Procurement Regulations 2017 prescribe that in the case of a designated sector, an organ of state must advertise the invitation to tender with a specific condition that only locally produced services or goods or locally manufactured goods with a stipulated minimum threshold for local production and content, will be considered.</t>
  </si>
  <si>
    <t xml:space="preserve">These regulations apply to Renewable Energy Independent Power Producer Procurement Program (REIPPPP) and the emergency power procurement round. </t>
  </si>
  <si>
    <t>In order to support industry, project developers and renewable investors this list has been developed for open use.</t>
  </si>
  <si>
    <t>The list provides a breakdown of local manufactures for the designated components or products.</t>
  </si>
  <si>
    <t>This list is not an exhaustive resource and may be incomplete but is meant as a mechanism to support eco-system development and growth. It is the sole responsibility of the users of this list to verify and confirm data contained within this list.</t>
  </si>
  <si>
    <t>Contents and Instructions:</t>
  </si>
  <si>
    <t>Contents:</t>
  </si>
  <si>
    <t>200-SR-03A – Designated - Local Content – Two-way radio terminal and associated equipment</t>
  </si>
  <si>
    <t>200-SR-03B – Designated Local Content – Solar Photovoltaic System and Components</t>
  </si>
  <si>
    <t>200-SR-03C – Designated Local Content – Electrical Cable Products</t>
  </si>
  <si>
    <t>200-SR-03D – Designated Local Content – Large Bore Spiral Submerged ARC Welded Steel Conveyance Pipes</t>
  </si>
  <si>
    <t>200-SR-03E – Designated Local Content – Steel Power Pylons, Monopole Pylon, Steel Substation Structures, Powerline Hardware, Street Lighting Steel Poles; and Steel Lattice Towers and Masts</t>
  </si>
  <si>
    <t>200-SR-03F – Designated Local Content – Valves Products and Actuators</t>
  </si>
  <si>
    <t>200-SR-03G – Designated Local Content – Conversion Processes for Local Production and Content for Transformers ,Shunt Reactors and Associated Equipment</t>
  </si>
  <si>
    <t>200-SR-03H – Designated Local Content – Content for Steel Products and Components for Construction</t>
  </si>
  <si>
    <t>200-SR-03I – Designated Local Content – Pumps, Medium Voltage Motors and Associated Accessories</t>
  </si>
  <si>
    <t>200-SR-03J – Designated Local Content – Plastic Pipes</t>
  </si>
  <si>
    <t>200-SR-03K – Designated Local Content – Bulk Material Handling</t>
  </si>
  <si>
    <t>200-SR-03L – Designated Local Content – Steel Conveyance Pipes, Pipe Fittings and Specials</t>
  </si>
  <si>
    <t>200-SR-03M – Designated Local Content – Air insulated Medium Voltage ("MV") Switchgear</t>
  </si>
  <si>
    <t>200-SR-03N – Designated Local Content – Industrial Lead and Acid Batteries</t>
  </si>
  <si>
    <t>Other</t>
  </si>
  <si>
    <t>200-SR-03 - Designated Local Content</t>
  </si>
  <si>
    <t>No.</t>
  </si>
  <si>
    <t>ED Sub-Element</t>
  </si>
  <si>
    <t>Reference</t>
  </si>
  <si>
    <t>Designated Sector, Component or Product</t>
  </si>
  <si>
    <t>Threshold</t>
  </si>
  <si>
    <t>200-SR-03A1</t>
  </si>
  <si>
    <t>Radio Terminal – Portable Radio (Controls)</t>
  </si>
  <si>
    <t>200-SR-03A2</t>
  </si>
  <si>
    <t>Radio Terminal – Portable Radio (Display)</t>
  </si>
  <si>
    <t>200-SR-03A3</t>
  </si>
  <si>
    <t>Radio Terminal – Portable Radio (Interfaces)</t>
  </si>
  <si>
    <t>200-SR-03A4</t>
  </si>
  <si>
    <t>Radio Terminal – Portable Radio (Data Modules)</t>
  </si>
  <si>
    <t>200-SR-03A5</t>
  </si>
  <si>
    <t>Radio Terminal – Portable Radio (Radio Module)</t>
  </si>
  <si>
    <t>200-SR-03A6</t>
  </si>
  <si>
    <t>Radio Terminal – Portable Radio (RF Amplifier)</t>
  </si>
  <si>
    <t>200-SR-03A7</t>
  </si>
  <si>
    <t>Radio Terminal – Portable Radio (Antenna)</t>
  </si>
  <si>
    <t>200-SR-03A8</t>
  </si>
  <si>
    <t>Radio Terminal – Portable Radio (Battery)</t>
  </si>
  <si>
    <t>200-SR-03A9</t>
  </si>
  <si>
    <t>Radio Terminal – Portable Radio (Charger)</t>
  </si>
  <si>
    <t>200-SR-03A10</t>
  </si>
  <si>
    <t>Radio Terminal – Portable Radio (Assembly and testing of the fully built unit)</t>
  </si>
  <si>
    <t>200-SR-03A11</t>
  </si>
  <si>
    <t>Radio Terminal – Portable Radio (Position Module)</t>
  </si>
  <si>
    <t>200-SR-03A12</t>
  </si>
  <si>
    <t>Radio Terminal – Portable Radio (Power Supply)</t>
  </si>
  <si>
    <t>200-SR-03A13</t>
  </si>
  <si>
    <t>Radio Terminal – Portable Radio (Connectors)</t>
  </si>
  <si>
    <t>200-SR-03A14</t>
  </si>
  <si>
    <t>Radio Terminal – Portable Radio (Enclosure)</t>
  </si>
  <si>
    <t>200-SR-03A15</t>
  </si>
  <si>
    <t>Radio Terminal – Portable Radio (Embedded Custom Software)</t>
  </si>
  <si>
    <t>200-SR-03A16</t>
  </si>
  <si>
    <t>Radio Terminal – Portable Radio (Software Libraries)</t>
  </si>
  <si>
    <t>200-SR-03A17</t>
  </si>
  <si>
    <t>Radio Terminal – Mobile Radio (Controls)</t>
  </si>
  <si>
    <t>200-SR-03A18</t>
  </si>
  <si>
    <t>Radio Terminal – Mobile Radio (Display)</t>
  </si>
  <si>
    <t>200-SR-03A19</t>
  </si>
  <si>
    <t>Radio Terminal – Mobile Radio (Interfaces)</t>
  </si>
  <si>
    <t>200-SR-03A20</t>
  </si>
  <si>
    <t>Radio Terminal – Mobile Radio (Data Modules)</t>
  </si>
  <si>
    <t>200-SR-03A21</t>
  </si>
  <si>
    <t>Radio Terminal – Mobile Radio (Radio Module)</t>
  </si>
  <si>
    <t>200-SR-03A22</t>
  </si>
  <si>
    <t>Radio Terminal – Mobile Radio (RF Amplifier)</t>
  </si>
  <si>
    <t>200-SR-03A23</t>
  </si>
  <si>
    <t>Radio Terminal – Mobile Radio (Antenna)</t>
  </si>
  <si>
    <t>200-SR-03A24</t>
  </si>
  <si>
    <t>Radio Terminal – Mobile Radio (Battery)</t>
  </si>
  <si>
    <t>200-SR-03A25</t>
  </si>
  <si>
    <t>Radio Terminal – Mobile Radio (Charger)</t>
  </si>
  <si>
    <t>200-SR-03A26</t>
  </si>
  <si>
    <t>Radio Terminal – Mobile Radio (Assembly and testing of the fully built unit)</t>
  </si>
  <si>
    <t>200-SR-03A27</t>
  </si>
  <si>
    <t>Radio Terminal – Mobile Radio (Position Module)</t>
  </si>
  <si>
    <t>200-SR-03A28</t>
  </si>
  <si>
    <t>Radio Terminal – Mobile Radio (Power Supply)</t>
  </si>
  <si>
    <t>200-SR-03A29</t>
  </si>
  <si>
    <t>Radio Terminal – Mobile Radio (Connectors)</t>
  </si>
  <si>
    <t>200-SR-03A30</t>
  </si>
  <si>
    <t>Radio Terminal – Mobile Radio (Enclosure)</t>
  </si>
  <si>
    <t>200-SR-03A31</t>
  </si>
  <si>
    <t>Radio Terminal – Mobile Radio (Embedded Custom Software)</t>
  </si>
  <si>
    <t>200-SR-03A32</t>
  </si>
  <si>
    <t>Radio Terminal – Mobile Radio (Software Libraries)</t>
  </si>
  <si>
    <t>200-SR-03A33</t>
  </si>
  <si>
    <t>Radio Terminal – Repeater (Controls)</t>
  </si>
  <si>
    <t>200-SR-03A34</t>
  </si>
  <si>
    <t>Radio Terminal – Repeater (Display)</t>
  </si>
  <si>
    <t>200-SR-03A35</t>
  </si>
  <si>
    <t>Radio Terminal – Repeater (Interfaces)</t>
  </si>
  <si>
    <t>200-SR-03A36</t>
  </si>
  <si>
    <t>Radio Terminal – Repeater (Data Modules)</t>
  </si>
  <si>
    <t>200-SR-03A37</t>
  </si>
  <si>
    <t>Radio Terminal – Repeater (Radio Module)</t>
  </si>
  <si>
    <t>200-SR-03A38</t>
  </si>
  <si>
    <t>Radio Terminal – Repeater (RF Amplifier)</t>
  </si>
  <si>
    <t>200-SR-03A39</t>
  </si>
  <si>
    <t>Radio Terminal – Repeater (Antenna)</t>
  </si>
  <si>
    <t>200-SR-03A40</t>
  </si>
  <si>
    <t>Radio Terminal – Repeater (Battery)</t>
  </si>
  <si>
    <t>200-SR-03A41</t>
  </si>
  <si>
    <t>Radio Terminal – Repeater (Charger)</t>
  </si>
  <si>
    <t>200-SR-03A42</t>
  </si>
  <si>
    <t>Radio Terminal – Repeater (Assembly and testing of the fully built unit)</t>
  </si>
  <si>
    <t>200-SR-03A43</t>
  </si>
  <si>
    <t>Radio Terminal – Repeater (Position Module)</t>
  </si>
  <si>
    <t>200-SR-03A44</t>
  </si>
  <si>
    <t>Radio Terminal – Repeater (Power Supply)</t>
  </si>
  <si>
    <t>200-SR-03A45</t>
  </si>
  <si>
    <t>Radio Terminal – Repeater (Connectors)</t>
  </si>
  <si>
    <t>200-SR-03A46</t>
  </si>
  <si>
    <t>Radio Terminal – Repeater (Enclosure)</t>
  </si>
  <si>
    <t>200-SR-03A47</t>
  </si>
  <si>
    <t>Radio Terminal – Repeater (Embedded Custom Software)</t>
  </si>
  <si>
    <t>200-SR-03A48</t>
  </si>
  <si>
    <t>Radio Terminal – Repeater (Software Libraries)</t>
  </si>
  <si>
    <t>200-SR-03B1</t>
  </si>
  <si>
    <t>Laminated PV Modules</t>
  </si>
  <si>
    <t>200-SR-03B2</t>
  </si>
  <si>
    <t>Module Frame</t>
  </si>
  <si>
    <t>200-SR-03B3</t>
  </si>
  <si>
    <t>DC Combiner Boxes</t>
  </si>
  <si>
    <t>200-SR-03B4</t>
  </si>
  <si>
    <t>Mounting Structure</t>
  </si>
  <si>
    <t>200-SR-03B5</t>
  </si>
  <si>
    <t>Inverter</t>
  </si>
  <si>
    <t>200-SR-03C1</t>
  </si>
  <si>
    <t>Low Voltage (Power Cables: Cables used for power transmission)</t>
  </si>
  <si>
    <t>200-SR-03C2</t>
  </si>
  <si>
    <t>Low Cost Reticulation (Power Cables: Cables used for power transmission)</t>
  </si>
  <si>
    <t>200-SR-03C3</t>
  </si>
  <si>
    <t>Medium and High Voltage (Power Cables: Cables used for power transmission)</t>
  </si>
  <si>
    <t>200-SR-03C4</t>
  </si>
  <si>
    <t>ACR (Power Cables: Cables used for power transmission)</t>
  </si>
  <si>
    <t>200-SR-03C5</t>
  </si>
  <si>
    <t>Optical Fibre Cables (Telecom Cables: Cables used for telecommunications)</t>
  </si>
  <si>
    <t>200-SR-03C6</t>
  </si>
  <si>
    <t>Copper Telecom Cables (Telecom Cables: Cables used for telecommunications)</t>
  </si>
  <si>
    <t>200-SR-03D1</t>
  </si>
  <si>
    <t>Spiral submerged arc welding (Bare)</t>
  </si>
  <si>
    <t>200-SR-03D2</t>
  </si>
  <si>
    <t>Spiral submerged arc welding (Galvanized)</t>
  </si>
  <si>
    <t>200-SR-03D3</t>
  </si>
  <si>
    <t>Spiral submerged arc welding (Lined and coated)</t>
  </si>
  <si>
    <t>200-SR-03D4</t>
  </si>
  <si>
    <t>Spiral submerged arc welding (Galvanized, lined and coated)</t>
  </si>
  <si>
    <t>200-SR-03E1</t>
  </si>
  <si>
    <t>Steel Power Pylons</t>
  </si>
  <si>
    <t>200-SR-03E2</t>
  </si>
  <si>
    <t>Monopole Pylons</t>
  </si>
  <si>
    <t>200-SR-03E3</t>
  </si>
  <si>
    <t>Steel Substation Structures</t>
  </si>
  <si>
    <t>200-SR-03E4</t>
  </si>
  <si>
    <t>Powerline Hardware</t>
  </si>
  <si>
    <t>200-SR-03E5</t>
  </si>
  <si>
    <t>Street Lighting Steel Poles</t>
  </si>
  <si>
    <t>200-SR-03E6</t>
  </si>
  <si>
    <t>Steel Lattice Towers and Masts</t>
  </si>
  <si>
    <t>200-SR-03F1</t>
  </si>
  <si>
    <t>Check Valves</t>
  </si>
  <si>
    <t>200-SR-03F2</t>
  </si>
  <si>
    <t>Butterfly Valves</t>
  </si>
  <si>
    <t>200-SR-03F3</t>
  </si>
  <si>
    <t>Ball Valves</t>
  </si>
  <si>
    <t>200-SR-03F4</t>
  </si>
  <si>
    <t>Gate Valves</t>
  </si>
  <si>
    <t>200-SR-03F5</t>
  </si>
  <si>
    <t>Diaphragm Valves</t>
  </si>
  <si>
    <t>200-SR-03F6</t>
  </si>
  <si>
    <t>Knife Gate Valves</t>
  </si>
  <si>
    <t>200-SR-03F7</t>
  </si>
  <si>
    <t>Safety or Relief Valves</t>
  </si>
  <si>
    <t>200-SR-03F8</t>
  </si>
  <si>
    <t>Taps, Cocks</t>
  </si>
  <si>
    <t>200-SR-03F9</t>
  </si>
  <si>
    <t>Pneumatic Actuators – Double acting</t>
  </si>
  <si>
    <t>200-SR-03F10</t>
  </si>
  <si>
    <t>Manual Actuators</t>
  </si>
  <si>
    <t>200-SR-03F11</t>
  </si>
  <si>
    <t>Fire Hydrants</t>
  </si>
  <si>
    <t>200-SR-03F12</t>
  </si>
  <si>
    <t>Pressure Reducing Valves</t>
  </si>
  <si>
    <t>200-SR-03F13</t>
  </si>
  <si>
    <t>Plug Valves</t>
  </si>
  <si>
    <t>200-SR-03F14</t>
  </si>
  <si>
    <t>Control Valves</t>
  </si>
  <si>
    <t>200-SR-03F15</t>
  </si>
  <si>
    <t>Air Valves</t>
  </si>
  <si>
    <t>200-SR-03F16</t>
  </si>
  <si>
    <t>Pinch Valve</t>
  </si>
  <si>
    <t>200-SR-03F17</t>
  </si>
  <si>
    <t>Disc Valve</t>
  </si>
  <si>
    <t>200-SR-03F18</t>
  </si>
  <si>
    <t>Sleeve Valve</t>
  </si>
  <si>
    <t>200-SR-03G1</t>
  </si>
  <si>
    <t>Class 0 - Fabrication of the tank and parts</t>
  </si>
  <si>
    <t>200-SR-03G2</t>
  </si>
  <si>
    <t>Class 0 - Fabrication of the core</t>
  </si>
  <si>
    <t>200-SR-03G3</t>
  </si>
  <si>
    <t>Class 0 - Manufacture of windings and assembly</t>
  </si>
  <si>
    <t>200-SR-03G4</t>
  </si>
  <si>
    <t>Class 0 - Manufacturing of bushings</t>
  </si>
  <si>
    <t>200-SR-03G5</t>
  </si>
  <si>
    <t>Class 0 - Off-circuit tap switch</t>
  </si>
  <si>
    <t>200-SR-03G6</t>
  </si>
  <si>
    <t>Class 0 - Oil</t>
  </si>
  <si>
    <t>200-SR-03G7</t>
  </si>
  <si>
    <t>Class 0 - Accessories Category A</t>
  </si>
  <si>
    <t>200-SR-03G8</t>
  </si>
  <si>
    <t>Class 0 - Accessories Category B: Valves</t>
  </si>
  <si>
    <t>200-SR-03G9</t>
  </si>
  <si>
    <t>Class 0 - Accessories Category B: Cables</t>
  </si>
  <si>
    <t>200-SR-03G10</t>
  </si>
  <si>
    <t>Class 0 - Assembly and Testing</t>
  </si>
  <si>
    <t>200-SR-03G11</t>
  </si>
  <si>
    <t>Class 1 - Fabrication of the tank and parts</t>
  </si>
  <si>
    <t>200-SR-03G12</t>
  </si>
  <si>
    <t>Class 1 - Fabrication of the core</t>
  </si>
  <si>
    <t>200-SR-03G13</t>
  </si>
  <si>
    <t>Class 1 - Manufacture of windings and assembly</t>
  </si>
  <si>
    <t>200-SR-03G14</t>
  </si>
  <si>
    <t>Class 1 - Manufacturing of bushings</t>
  </si>
  <si>
    <t>200-SR-03G15</t>
  </si>
  <si>
    <t>Class 1 - Off-circuit tap switch</t>
  </si>
  <si>
    <t>200-SR-03G16</t>
  </si>
  <si>
    <t>Class 1 - Oil</t>
  </si>
  <si>
    <t>200-SR-03G17</t>
  </si>
  <si>
    <t>Class 1 - Accessories Category A</t>
  </si>
  <si>
    <t>200-SR-03G18</t>
  </si>
  <si>
    <t>Class 1 - Accessories Category B: Valves</t>
  </si>
  <si>
    <t>200-SR-03G19</t>
  </si>
  <si>
    <t>Class 1 - Accessories Category B: Cables</t>
  </si>
  <si>
    <t>200-SR-03G20</t>
  </si>
  <si>
    <t>Class 1 - Assembly and Testing</t>
  </si>
  <si>
    <t>200-SR-03G21</t>
  </si>
  <si>
    <t>Class 2 - Fabrication of the tank and parts</t>
  </si>
  <si>
    <t>200-SR-03G22</t>
  </si>
  <si>
    <t>Class 2 - Fabrication of the core</t>
  </si>
  <si>
    <t>200-SR-03G23</t>
  </si>
  <si>
    <t>Class 2 - Manufacture of windings and assembly</t>
  </si>
  <si>
    <t>200-SR-03G24</t>
  </si>
  <si>
    <t>Class 2 - Manufacturing of bushings</t>
  </si>
  <si>
    <t>200-SR-03G25</t>
  </si>
  <si>
    <t>Class 2 - Off-circuit tap switch</t>
  </si>
  <si>
    <t>200-SR-03G26</t>
  </si>
  <si>
    <t>Class 2 - Oil</t>
  </si>
  <si>
    <t>200-SR-03G27</t>
  </si>
  <si>
    <t>Class 2 - Accessories Category A</t>
  </si>
  <si>
    <t>200-SR-03G28</t>
  </si>
  <si>
    <t>Class 2 - Accessories Category B: Valves</t>
  </si>
  <si>
    <t>200-SR-03G29</t>
  </si>
  <si>
    <t>Class 2 - Accessories Category B: Cables</t>
  </si>
  <si>
    <t>200-SR-03G30</t>
  </si>
  <si>
    <t>Class 2 - Assembly and Testing</t>
  </si>
  <si>
    <t>200-SR-03G31</t>
  </si>
  <si>
    <t>Class 3 - Fabrication of the tank and parts</t>
  </si>
  <si>
    <t>200-SR-03G32</t>
  </si>
  <si>
    <t>Class 3 - Fabrication of the core</t>
  </si>
  <si>
    <t>200-SR-03G33</t>
  </si>
  <si>
    <t>Class 3 - Windings processes</t>
  </si>
  <si>
    <t>200-SR-03G34</t>
  </si>
  <si>
    <t>Class 3 - Oil</t>
  </si>
  <si>
    <t>200-SR-03G35</t>
  </si>
  <si>
    <t>Class 3 - Accessories Category A</t>
  </si>
  <si>
    <t>200-SR-03G36</t>
  </si>
  <si>
    <t>Class 3 - Accessories Category B: Valves</t>
  </si>
  <si>
    <t>200-SR-03G37</t>
  </si>
  <si>
    <t>Class 3 - Accessories Category B: Cables</t>
  </si>
  <si>
    <t>200-SR-03G38</t>
  </si>
  <si>
    <t>Class 3 - Assembly and Testing</t>
  </si>
  <si>
    <t>200-SR-03G39</t>
  </si>
  <si>
    <t>Class 4 – Windings conductor</t>
  </si>
  <si>
    <t>200-SR-03G40</t>
  </si>
  <si>
    <t>Class 4 – Oil</t>
  </si>
  <si>
    <t>200-SR-03G41</t>
  </si>
  <si>
    <t>Class 4 – Accessories Category A</t>
  </si>
  <si>
    <t>200-SR-03G42</t>
  </si>
  <si>
    <t>Class 4 – Accessories Category B: Valves</t>
  </si>
  <si>
    <t>200-SR-03G43</t>
  </si>
  <si>
    <t>Class 4 – Accessories Category B: Cables</t>
  </si>
  <si>
    <t>200-SR-03H1</t>
  </si>
  <si>
    <t>Fabricated Structural Steel (Steel Value-added Products)</t>
  </si>
  <si>
    <t>200-SR-03H2</t>
  </si>
  <si>
    <t>Joining/Connecting Components (Steel Value-added Products)</t>
  </si>
  <si>
    <t>200-SR-03H3</t>
  </si>
  <si>
    <t>Frames (Steel Value-added Products)</t>
  </si>
  <si>
    <t>200-SR-03H4</t>
  </si>
  <si>
    <t>Roof and Cladding (Steel Value-added Products)</t>
  </si>
  <si>
    <t>200-SR-03H5</t>
  </si>
  <si>
    <t>Fasteners (Steel Value-added Products)</t>
  </si>
  <si>
    <t>200-SR-03H6</t>
  </si>
  <si>
    <t>Wire Products (Steel Value-added Products)</t>
  </si>
  <si>
    <t>200-SR-03H7</t>
  </si>
  <si>
    <t>Ducting and Structural Pipework (Steel Value-added Products)</t>
  </si>
  <si>
    <t>200-SR-03H8</t>
  </si>
  <si>
    <t>Gutters, downpipes and launders (Steel Value-added Products)</t>
  </si>
  <si>
    <t>200-SR-03H9</t>
  </si>
  <si>
    <t>Plates (Primary Steel Products)</t>
  </si>
  <si>
    <t>200-SR-03H10</t>
  </si>
  <si>
    <t>Sheets (Primary Steel Products)</t>
  </si>
  <si>
    <t>200-SR-03H11</t>
  </si>
  <si>
    <t>Galvanised and colour coated coils (Primary Steel Products)</t>
  </si>
  <si>
    <t>200-SR-03H12</t>
  </si>
  <si>
    <t>Wire Rod and drawn wire (Primary Steel Products)</t>
  </si>
  <si>
    <t>200-SR-03H13</t>
  </si>
  <si>
    <t>Sections (Channels; Angles, I-Beams and H-Beams) (Primary Steel Products)</t>
  </si>
  <si>
    <t>200-SR-03H14</t>
  </si>
  <si>
    <t>Reinforcing Bars (Primary Steel Products)</t>
  </si>
  <si>
    <t>200-SR-03I1</t>
  </si>
  <si>
    <t>Casting or frame Fabrication (Medium Voltage Electric Motor (Power rating: 185kW to 20 000kW and greater than 1 000 Volts)</t>
  </si>
  <si>
    <t>200-SR-03I2</t>
  </si>
  <si>
    <t>Fabrication and winding of the Stator Core (Medium Voltage Electric Motor (Power rating: 185kW to 20 000kW and greater than 1 000 Volts)</t>
  </si>
  <si>
    <t>200-SR-03I3</t>
  </si>
  <si>
    <t>Fabrication and winding of the Rotor Core (Medium Voltage Electric Motor (Power rating: 185kW to 20 000kW and greater than 1 000 Volts)</t>
  </si>
  <si>
    <t>200-SR-03I4</t>
  </si>
  <si>
    <t>Accessories (Medium Voltage Electric Motor (Power rating: 185kW to 20 000kW and greater than 1 000 Volts)</t>
  </si>
  <si>
    <t>200-SR-03I5</t>
  </si>
  <si>
    <t>Assembly and testing of the fully built unit (Medium Voltage Electric Motor (Power rating: 185kW to 20 000kW and greater than 1 000 Volts)</t>
  </si>
  <si>
    <t>200-SR-03J1</t>
  </si>
  <si>
    <t>Polyvinyl chloride (PVC) pipes</t>
  </si>
  <si>
    <t>200-SR-03J2</t>
  </si>
  <si>
    <t>High density polyethylene (HDPE) pipes</t>
  </si>
  <si>
    <t>200-SR-03J3</t>
  </si>
  <si>
    <t>Polypropylene (PP) pipes</t>
  </si>
  <si>
    <t>200-SR-03J4</t>
  </si>
  <si>
    <t>Glass reinforced plastic (GRP) pipes</t>
  </si>
  <si>
    <t>200-SR-03K1</t>
  </si>
  <si>
    <t>Conveyor Idlers</t>
  </si>
  <si>
    <t>200-SR-03K2</t>
  </si>
  <si>
    <t>Structural Steel</t>
  </si>
  <si>
    <t>200-SR-03K3</t>
  </si>
  <si>
    <t>Rubber</t>
  </si>
  <si>
    <t>200-SR-03K4</t>
  </si>
  <si>
    <t>Conveyor Belt</t>
  </si>
  <si>
    <t>200-SR-03K5</t>
  </si>
  <si>
    <t>Pulleys</t>
  </si>
  <si>
    <t>200-SR-03L1</t>
  </si>
  <si>
    <t>200-SR-03L2</t>
  </si>
  <si>
    <t>200-SR-03L3</t>
  </si>
  <si>
    <t>200-SR-03L4</t>
  </si>
  <si>
    <t>200-SR-03L5</t>
  </si>
  <si>
    <t>Bare</t>
  </si>
  <si>
    <t>200-SR-03L6</t>
  </si>
  <si>
    <t>Galvanized</t>
  </si>
  <si>
    <t>200-SR-03L7</t>
  </si>
  <si>
    <t>Galvanized and Coated</t>
  </si>
  <si>
    <t>200-SR-03L8</t>
  </si>
  <si>
    <t>Galvanized, Lined and Coated</t>
  </si>
  <si>
    <t>200-SR-03L9</t>
  </si>
  <si>
    <t>Forged fittings (Flanges)</t>
  </si>
  <si>
    <t>200-SR-03M1</t>
  </si>
  <si>
    <t>Instrument Transformers</t>
  </si>
  <si>
    <t>200-SR-03M2</t>
  </si>
  <si>
    <t>Busbars</t>
  </si>
  <si>
    <t>200-SR-03M3</t>
  </si>
  <si>
    <t>Housing</t>
  </si>
  <si>
    <t>200-SR-03M4</t>
  </si>
  <si>
    <t>Switching Devices</t>
  </si>
  <si>
    <t>200-SR-03N1</t>
  </si>
  <si>
    <t>Lead</t>
  </si>
  <si>
    <t>200-SR-03N2</t>
  </si>
  <si>
    <t>Pasting Materials</t>
  </si>
  <si>
    <t>200-SR-03N3</t>
  </si>
  <si>
    <t>Plastics</t>
  </si>
  <si>
    <t>200-SR-03N4</t>
  </si>
  <si>
    <t>Labels</t>
  </si>
  <si>
    <t>200-SR-03N5</t>
  </si>
  <si>
    <t>Other Acid Content</t>
  </si>
  <si>
    <t>200-SR-03N6</t>
  </si>
  <si>
    <t>Final Battery Assembly</t>
  </si>
  <si>
    <t>Input data: Lists</t>
  </si>
  <si>
    <t>BEE Ownership</t>
  </si>
  <si>
    <t>Type</t>
  </si>
  <si>
    <t>Still Produce</t>
  </si>
  <si>
    <t xml:space="preserve">Province </t>
  </si>
  <si>
    <t>Less than 51% Black Ownership</t>
  </si>
  <si>
    <t>Manufacturer</t>
  </si>
  <si>
    <t>Y</t>
  </si>
  <si>
    <t>X</t>
  </si>
  <si>
    <t>51%-99% Black Ownership</t>
  </si>
  <si>
    <t>Wholesaler</t>
  </si>
  <si>
    <t>N</t>
  </si>
  <si>
    <t>100% Black Ownership</t>
  </si>
  <si>
    <t>Association</t>
  </si>
  <si>
    <t>Services</t>
  </si>
  <si>
    <t>Non-compliant</t>
  </si>
  <si>
    <t>Content page</t>
  </si>
  <si>
    <t>Supplier name</t>
  </si>
  <si>
    <t>Manufacturer/Wholesaler</t>
  </si>
  <si>
    <t>Years of operation</t>
  </si>
  <si>
    <t>BEE rating</t>
  </si>
  <si>
    <t>BEE ownership</t>
  </si>
  <si>
    <t>Title</t>
  </si>
  <si>
    <t>Name</t>
  </si>
  <si>
    <t>Email</t>
  </si>
  <si>
    <t>Phone</t>
  </si>
  <si>
    <t>Still produce (Y/N?)</t>
  </si>
  <si>
    <t>WC</t>
  </si>
  <si>
    <t>GAU</t>
  </si>
  <si>
    <t>NC</t>
  </si>
  <si>
    <t>MPA</t>
  </si>
  <si>
    <t>KZN</t>
  </si>
  <si>
    <t>EC</t>
  </si>
  <si>
    <t>NW</t>
  </si>
  <si>
    <t>FS</t>
  </si>
  <si>
    <t>LP</t>
  </si>
  <si>
    <t>Memberships/Certifications</t>
  </si>
  <si>
    <t xml:space="preserve">Comments </t>
  </si>
  <si>
    <t>Hytera Southern Africa</t>
  </si>
  <si>
    <t>Senior Sales Manager</t>
  </si>
  <si>
    <t>Cedric Rigney</t>
  </si>
  <si>
    <t>marketing@hytera.com</t>
  </si>
  <si>
    <t>Case study</t>
  </si>
  <si>
    <t>ZarTek</t>
  </si>
  <si>
    <t>CEO</t>
  </si>
  <si>
    <t>Daniel Rosin</t>
  </si>
  <si>
    <t>info@zartek.co.za</t>
  </si>
  <si>
    <t>011 640 2460</t>
  </si>
  <si>
    <t>Altron Nexus</t>
  </si>
  <si>
    <t>Managing Director</t>
  </si>
  <si>
    <t>Mark Harris</t>
  </si>
  <si>
    <t>sales@altronnexus.com</t>
  </si>
  <si>
    <t>011 235 7640/087 821 4500</t>
  </si>
  <si>
    <t>SATLEC Two way radios</t>
  </si>
  <si>
    <t>Director</t>
  </si>
  <si>
    <t>Dave Palm</t>
  </si>
  <si>
    <t>sales@satlectwowayradios.co.za</t>
  </si>
  <si>
    <t>011 660 2237</t>
  </si>
  <si>
    <t>Registered with Motorola Head Office to be able to provide this partner channel Solution</t>
  </si>
  <si>
    <t>LA Radio</t>
  </si>
  <si>
    <t>info@laradio.co.za</t>
  </si>
  <si>
    <t>011 346 1310</t>
  </si>
  <si>
    <t>We have sold and/or installed two way radio systems in over 30 African countries, notably South Africa, Mozambique, Democratic Republic of Congo, Angola, Zambia, Uganda, Lesotho, Nigeria, Ghana, and Gabon.</t>
  </si>
  <si>
    <t>Radiodata</t>
  </si>
  <si>
    <t>Customer Experience Manager</t>
  </si>
  <si>
    <t>Lukas van Emmenis</t>
  </si>
  <si>
    <t>lukas.v@radiodata.co.za</t>
  </si>
  <si>
    <t>011 452 1471/2</t>
  </si>
  <si>
    <t>Africa Radio Distributors</t>
  </si>
  <si>
    <t>Johan Venter</t>
  </si>
  <si>
    <t>johan@aradiod.co.za</t>
  </si>
  <si>
    <t>Olympic Communications</t>
  </si>
  <si>
    <t>olympcom@mweb.co.za</t>
  </si>
  <si>
    <t>012 331 0123/4</t>
  </si>
  <si>
    <t>ICASA radio dealer</t>
  </si>
  <si>
    <t>Motorola Solutions Value Added Re-seller, Authorised Dealer for various manufacturers of Two-Way Radios Kenwood, Icom, HYT, QD and Vertex</t>
  </si>
  <si>
    <t>Diotron Electronics</t>
  </si>
  <si>
    <t>Manie Genis</t>
  </si>
  <si>
    <t>sales@diotron.co.za</t>
  </si>
  <si>
    <t>010 003 6439</t>
  </si>
  <si>
    <t xml:space="preserve">Natal Coastal Communications </t>
  </si>
  <si>
    <t>Sales</t>
  </si>
  <si>
    <t>Komalan Naidoo</t>
  </si>
  <si>
    <t>031 569 1000</t>
  </si>
  <si>
    <t>Registered dealer for Motorola, Altech Alcom, Kenwood, PBF, Multisource</t>
  </si>
  <si>
    <t>Verstay</t>
  </si>
  <si>
    <t>Guyt Benet</t>
  </si>
  <si>
    <t>sales@verstay.co.za</t>
  </si>
  <si>
    <t>011 979 3752/3</t>
  </si>
  <si>
    <t>Verstay and its affiliates have provided Turnkey Equipment for Projects involving Power Generation (generator/solar panels) as well as Control Rooms (desks, chairs, etc</t>
  </si>
  <si>
    <t>Two Way Radio Shoppe</t>
  </si>
  <si>
    <t>Shahida Moola</t>
  </si>
  <si>
    <t>info@twowayradioshoppe.co.za</t>
  </si>
  <si>
    <t>011 804 1429</t>
  </si>
  <si>
    <t>Comm radio</t>
  </si>
  <si>
    <t>031 266 0370</t>
  </si>
  <si>
    <t>Radio Trunk</t>
  </si>
  <si>
    <t>Wendy Wattrus</t>
  </si>
  <si>
    <t>admin@radiotrunk.co.za</t>
  </si>
  <si>
    <t>SAPVIA</t>
  </si>
  <si>
    <t>COO</t>
  </si>
  <si>
    <t>Niveshen Govender</t>
  </si>
  <si>
    <t>niveshen@sapvia.co.za</t>
  </si>
  <si>
    <t>011 553 7264</t>
  </si>
  <si>
    <t>Valsa</t>
  </si>
  <si>
    <t>Founder &amp; MD</t>
  </si>
  <si>
    <t>Svilen Voychev</t>
  </si>
  <si>
    <t>info@valsa.co.za</t>
  </si>
  <si>
    <t>084 235 5282</t>
  </si>
  <si>
    <t>COIDA, CIDB 7EB, ECSA, ECA, ROHRS /CE /IEEE /NRS /SANS</t>
  </si>
  <si>
    <t>Sinetech</t>
  </si>
  <si>
    <t>Chris Rodgers</t>
  </si>
  <si>
    <t>Chris.rodgers@sinetech.co.za</t>
  </si>
  <si>
    <t>011 886 7874</t>
  </si>
  <si>
    <t>Local distributor</t>
  </si>
  <si>
    <t>SegenSolar</t>
  </si>
  <si>
    <t>Sales Manager</t>
  </si>
  <si>
    <t>Jacolien Richards</t>
  </si>
  <si>
    <t>info@segensolar.co.za</t>
  </si>
  <si>
    <t>087 151 1656 (CT) /087 802 0663 (JHB)</t>
  </si>
  <si>
    <t>Global company, with local presence</t>
  </si>
  <si>
    <t>IBC Solar</t>
  </si>
  <si>
    <t>Business Development Manager</t>
  </si>
  <si>
    <t>Alexander Joist</t>
  </si>
  <si>
    <t>Alexander.Joist@ibc-solar.com</t>
  </si>
  <si>
    <t>087 470 0765 Ext 104</t>
  </si>
  <si>
    <t>Global company, with local presence since 2016</t>
  </si>
  <si>
    <t>SMA Solar Technologies</t>
  </si>
  <si>
    <t>MD</t>
  </si>
  <si>
    <t>Thorsten Ronge</t>
  </si>
  <si>
    <t>thorsten.ronge@sma-solar.com</t>
  </si>
  <si>
    <t>German Company</t>
  </si>
  <si>
    <t>Allsolar</t>
  </si>
  <si>
    <t>Div de Villiers</t>
  </si>
  <si>
    <t>div@allsolar.co.za</t>
  </si>
  <si>
    <t>0826455657</t>
  </si>
  <si>
    <t>ACDC Dynamics</t>
  </si>
  <si>
    <t>Solar energy representative</t>
  </si>
  <si>
    <t>Pierre Basson</t>
  </si>
  <si>
    <t>pierreb@acdc.co.za</t>
  </si>
  <si>
    <t>010 202 3300</t>
  </si>
  <si>
    <t>3W Power (AEG Power Solutions)</t>
  </si>
  <si>
    <t>Trevor De Vries</t>
  </si>
  <si>
    <t>trevor.de-vries@aegps.com</t>
  </si>
  <si>
    <t>021 907 2630</t>
  </si>
  <si>
    <t>Local Manufacturer. Subsidiary of AEG Power Solutions</t>
  </si>
  <si>
    <t>Goodwe</t>
  </si>
  <si>
    <t>Sales &amp; Business Development Manager</t>
  </si>
  <si>
    <t>Stephen Davey</t>
  </si>
  <si>
    <t>stephen.davey@goodwe.com</t>
  </si>
  <si>
    <t>072 991 9512</t>
  </si>
  <si>
    <t>Global company</t>
  </si>
  <si>
    <t>ZRW Mechanika</t>
  </si>
  <si>
    <t>Dr Kmalluddien Parker</t>
  </si>
  <si>
    <t>011 894 7695</t>
  </si>
  <si>
    <t>Microcare</t>
  </si>
  <si>
    <t>Sales &amp; Marketing Manager</t>
  </si>
  <si>
    <t>Gareth Burley</t>
  </si>
  <si>
    <t>garethb@microcare.co.za</t>
  </si>
  <si>
    <t>041 453 5761</t>
  </si>
  <si>
    <t>Local Manufacturer</t>
  </si>
  <si>
    <t>MLT inverters</t>
  </si>
  <si>
    <t>Jean-Claude Malengret</t>
  </si>
  <si>
    <t>jc@mltinverters.com</t>
  </si>
  <si>
    <t>072 832 1403/021 683 3310 ext 401</t>
  </si>
  <si>
    <t>Huawei Technologies Africa</t>
  </si>
  <si>
    <t>Minghua Lliu (Jenny)</t>
  </si>
  <si>
    <t>minghua1@huawei.com</t>
  </si>
  <si>
    <t>079 8179086</t>
  </si>
  <si>
    <t>ArtSolar</t>
  </si>
  <si>
    <t>General Manager</t>
  </si>
  <si>
    <t>Viren Gosai</t>
  </si>
  <si>
    <t>viren@artsolar.net</t>
  </si>
  <si>
    <t>031 100 1019</t>
  </si>
  <si>
    <t xml:space="preserve">SABS ISO 9001:2008 and TÜV SÜD </t>
  </si>
  <si>
    <t>Wholly South African owned</t>
  </si>
  <si>
    <t>Seraphim</t>
  </si>
  <si>
    <t>Executive Director</t>
  </si>
  <si>
    <t>David Nunez</t>
  </si>
  <si>
    <t>david.nunez@flyway.capital</t>
  </si>
  <si>
    <t>071 175 0862</t>
  </si>
  <si>
    <t>Batch I Smart Manufacturing Plant by Jiangsu Government, China, the Witness Laboratory Accreditation Certificate (WMTC) by CSA, and TMP Laboratory Certificate by TUV SUD</t>
  </si>
  <si>
    <t>The company’s solar panels are locally produced with up to 80% local content; Tier 1 solar module manufacturer by BNEF</t>
  </si>
  <si>
    <t>Canadian Solar</t>
  </si>
  <si>
    <t>Business Development Director for Sub-Sahara Africa</t>
  </si>
  <si>
    <t>Wido Schnabel</t>
  </si>
  <si>
    <t>wido.schnabel@canadiansolar.com</t>
  </si>
  <si>
    <t>082 8293786</t>
  </si>
  <si>
    <t>JinkoSolar</t>
  </si>
  <si>
    <t>Business Development Manager Sub-Saharan Africa</t>
  </si>
  <si>
    <t>Emeka Wosu</t>
  </si>
  <si>
    <t>emeka.wosu@jinkosolar.com</t>
  </si>
  <si>
    <t>021 110 5578</t>
  </si>
  <si>
    <t>Global company, with local presence. Solar module factory in CT</t>
  </si>
  <si>
    <t>Renewsys South Africa</t>
  </si>
  <si>
    <t>Jai Adiani/Natarajan M.K.</t>
  </si>
  <si>
    <t>Jai.adiani@renewsysouthafrica.com/Natarajan.monahur@renewsysouthafrica.com</t>
  </si>
  <si>
    <t>076 960 3102 / 060 961 1262</t>
  </si>
  <si>
    <t>Rubicon Renewables &amp; Automation</t>
  </si>
  <si>
    <t>Bruno Lopes</t>
  </si>
  <si>
    <t>info@rubiconsa.com</t>
  </si>
  <si>
    <t>041 451 4359</t>
  </si>
  <si>
    <t>Local company</t>
  </si>
  <si>
    <t>SetSolar</t>
  </si>
  <si>
    <t>Founder</t>
  </si>
  <si>
    <t>Piet Booysens</t>
  </si>
  <si>
    <t>info@setsolar.co.za</t>
  </si>
  <si>
    <t>021 535 1741</t>
  </si>
  <si>
    <t>Suntech</t>
  </si>
  <si>
    <t>Muneeb Gambeno</t>
  </si>
  <si>
    <t>muneeb@suntechsa.com</t>
  </si>
  <si>
    <t>084 5876420</t>
  </si>
  <si>
    <t>Global company, with local manufacturing</t>
  </si>
  <si>
    <t>Head of Sales &amp; Marketing</t>
  </si>
  <si>
    <t>Philip Botha</t>
  </si>
  <si>
    <t>contact@clotansteel.co.za</t>
  </si>
  <si>
    <t>016 986 8000</t>
  </si>
  <si>
    <t>DEHN</t>
  </si>
  <si>
    <t>Sales Director</t>
  </si>
  <si>
    <t>Florian Vögerl/Ivan Grobbelaar</t>
  </si>
  <si>
    <t>info@dehn-africa.com/Ivan.Grobbelaar@dehn-africa.com</t>
  </si>
  <si>
    <t>011 704 1487/083 289 2020</t>
  </si>
  <si>
    <t>Pia Solar</t>
  </si>
  <si>
    <t>info@piasolar.com</t>
  </si>
  <si>
    <t>041 366 1911/021 437 0606</t>
  </si>
  <si>
    <t>KD Solar</t>
  </si>
  <si>
    <t>Peter Ludwig</t>
  </si>
  <si>
    <t>info@kdsolar.co.za</t>
  </si>
  <si>
    <t>078 456 7950</t>
  </si>
  <si>
    <t>K2 Systems</t>
  </si>
  <si>
    <t>Shawn Classen</t>
  </si>
  <si>
    <t>s.classen@k2-systems.co.za</t>
  </si>
  <si>
    <t>083 386 5113</t>
  </si>
  <si>
    <t>Solarframe</t>
  </si>
  <si>
    <t>Pierre Frylinck</t>
  </si>
  <si>
    <t>076 8706164</t>
  </si>
  <si>
    <t>Local manufacturer</t>
  </si>
  <si>
    <t>STI Norland</t>
  </si>
  <si>
    <t>Duncan Palmer</t>
  </si>
  <si>
    <t>dpalmer@stinorland.com</t>
  </si>
  <si>
    <t>082 4013401</t>
  </si>
  <si>
    <t>LUMAX Energy</t>
  </si>
  <si>
    <t>Frans-Willem Vermaak</t>
  </si>
  <si>
    <t>010 140 4933</t>
  </si>
  <si>
    <t>CBi African Cables</t>
  </si>
  <si>
    <t>Key Account Manager</t>
  </si>
  <si>
    <t>Leon Nel</t>
  </si>
  <si>
    <t>016 430 6000</t>
  </si>
  <si>
    <t>ISO 14001, ISO 45001, ISO 9001</t>
  </si>
  <si>
    <t>M-Tec</t>
  </si>
  <si>
    <t>Manager</t>
  </si>
  <si>
    <t>Jannie Laubscher</t>
  </si>
  <si>
    <t>janniel@m-tec.co.za</t>
  </si>
  <si>
    <t>016 450 8200</t>
  </si>
  <si>
    <t xml:space="preserve">ISO 9001:2000; ISO 14001 </t>
  </si>
  <si>
    <t>Cabletronics</t>
  </si>
  <si>
    <t>Sales &amp; Executive Member</t>
  </si>
  <si>
    <t>Johann du Plessis (Billa)</t>
  </si>
  <si>
    <t>billa@cabletronics.com</t>
  </si>
  <si>
    <t>011 866 - 1444</t>
  </si>
  <si>
    <t>OptiPower</t>
  </si>
  <si>
    <t>Andre Swart</t>
  </si>
  <si>
    <t>andre.swart@optipower.co.za</t>
  </si>
  <si>
    <t>083 300 6399</t>
  </si>
  <si>
    <t>Cabstrut</t>
  </si>
  <si>
    <t>GM</t>
  </si>
  <si>
    <t>Theon Steyn</t>
  </si>
  <si>
    <t>cabstrut@voltex.co.za</t>
  </si>
  <si>
    <t>011 622 8633</t>
  </si>
  <si>
    <t>ISO 9001:2015</t>
  </si>
  <si>
    <t>Division of Voltex Group, which is a member of the Bid Indsutrial and Commercial Products Group. Local distributor</t>
  </si>
  <si>
    <t>Alvern Cables</t>
  </si>
  <si>
    <t>Commercial Director</t>
  </si>
  <si>
    <t>Stephen Liasides</t>
  </si>
  <si>
    <t>stephen@alverncables.co.za</t>
  </si>
  <si>
    <t>011 822 - 0900</t>
  </si>
  <si>
    <t>Versalec</t>
  </si>
  <si>
    <t>Gary Venter</t>
  </si>
  <si>
    <t>011 314 0220</t>
  </si>
  <si>
    <t>Hellermann Tyton</t>
  </si>
  <si>
    <t>Claude Middleton</t>
  </si>
  <si>
    <t>claude.middleton@hellermann.co.za</t>
  </si>
  <si>
    <t>083 627 0532</t>
  </si>
  <si>
    <t>IATF 16949:2016</t>
  </si>
  <si>
    <t>Arberdare Cables</t>
  </si>
  <si>
    <t>Mishack Matla</t>
  </si>
  <si>
    <t>Mishack.Matla@aberdare.co.za</t>
  </si>
  <si>
    <t>011 396 8000</t>
  </si>
  <si>
    <t>Warehouse Manager</t>
  </si>
  <si>
    <t>Jan Malan</t>
  </si>
  <si>
    <t>janm@acdc.co.za</t>
  </si>
  <si>
    <t>Helukabel</t>
  </si>
  <si>
    <t>Vincent Bezuidenhout</t>
  </si>
  <si>
    <t>sales@helukabel.co.za</t>
  </si>
  <si>
    <t>011 462 8752</t>
  </si>
  <si>
    <t>Global Manufacturer; Local supplier</t>
  </si>
  <si>
    <t>FTTx and Energy Warehouse</t>
  </si>
  <si>
    <t>Steven Marais</t>
  </si>
  <si>
    <t>steven@fttxenergy.co.za</t>
  </si>
  <si>
    <t>010-286 0110</t>
  </si>
  <si>
    <t>VH Fibre</t>
  </si>
  <si>
    <t>Johan Kleynhans</t>
  </si>
  <si>
    <t>Johan.kleynhans@vhfibre.co.za</t>
  </si>
  <si>
    <t>011 791 4177</t>
  </si>
  <si>
    <t>Part of Pinnacle, a subsidiary of Alviva Holdings Group</t>
  </si>
  <si>
    <t>Falcon Eletronics</t>
  </si>
  <si>
    <t>Mvuyisi Phina</t>
  </si>
  <si>
    <t>info@fe.co.za</t>
  </si>
  <si>
    <t>021 486 8700</t>
  </si>
  <si>
    <t>Large Bore Spiral Submerged ARC Welded Steel Conveyance Pipes</t>
  </si>
  <si>
    <t>Hall Longmore</t>
  </si>
  <si>
    <t>NA</t>
  </si>
  <si>
    <t>info@hall-longmore.co.za</t>
  </si>
  <si>
    <t>011 874 7300</t>
  </si>
  <si>
    <t>Steel Tube Exports of South Africa</t>
  </si>
  <si>
    <t>SABS</t>
  </si>
  <si>
    <t>Incledon</t>
  </si>
  <si>
    <t>Lenin Stephen</t>
  </si>
  <si>
    <t xml:space="preserve"> lstephen@incledon.co.za</t>
  </si>
  <si>
    <t>011 323 0144</t>
  </si>
  <si>
    <t>Process Pipe</t>
  </si>
  <si>
    <t>Sebastiaan Siegers</t>
  </si>
  <si>
    <t>SebastiaanS@processpipejhb.co.za</t>
  </si>
  <si>
    <t>082 552 1751</t>
  </si>
  <si>
    <t>SMI SteelMore</t>
  </si>
  <si>
    <t>Vishnu Harry</t>
  </si>
  <si>
    <t>vish@steelmor.co.za</t>
  </si>
  <si>
    <t xml:space="preserve">011 747 5700 </t>
  </si>
  <si>
    <t xml:space="preserve">Steel and Pipes for Africa
</t>
  </si>
  <si>
    <t xml:space="preserve">Norman Louw
</t>
  </si>
  <si>
    <t xml:space="preserve">normanl@spfa.co.za
</t>
  </si>
  <si>
    <t xml:space="preserve">021 530 2500
</t>
  </si>
  <si>
    <t xml:space="preserve">Africa Steel tube </t>
  </si>
  <si>
    <t xml:space="preserve">Henry 
</t>
  </si>
  <si>
    <t>henry@africasteeltube.co.za</t>
  </si>
  <si>
    <t xml:space="preserve">MacSteel Tube &amp; Pipe </t>
  </si>
  <si>
    <t>Peter Curr</t>
  </si>
  <si>
    <t>peter.curr@mactube.co.za</t>
  </si>
  <si>
    <t>011 897 2100</t>
  </si>
  <si>
    <t>South Cape Galvanising</t>
  </si>
  <si>
    <t>Johan Naude</t>
  </si>
  <si>
    <t>johan@scgalv.co.za</t>
  </si>
  <si>
    <t>044 884 0882</t>
  </si>
  <si>
    <t xml:space="preserve">Trident Speciality Steel </t>
  </si>
  <si>
    <t>Helgaard Meaker</t>
  </si>
  <si>
    <t>Helgaard.Meaker@trident.co.za</t>
  </si>
  <si>
    <t>011 861 7318</t>
  </si>
  <si>
    <t xml:space="preserve">Garisin steel tube and pipe </t>
  </si>
  <si>
    <t>Vincent Novelli</t>
  </si>
  <si>
    <t>info@garsin.co.za</t>
  </si>
  <si>
    <t>011 828 9732</t>
  </si>
  <si>
    <t>ArcelorMittal SA Seamless Tube Division</t>
  </si>
  <si>
    <t>Roche Bester</t>
  </si>
  <si>
    <t>roche.bester@arcelormittal.com</t>
  </si>
  <si>
    <t>016 450 4220</t>
  </si>
  <si>
    <t>Augusta Steel</t>
  </si>
  <si>
    <t>Paul Bowman</t>
  </si>
  <si>
    <t>paulb@augustasteel.co.za</t>
  </si>
  <si>
    <t>011 914 4628</t>
  </si>
  <si>
    <t>Aveng Trident Steel</t>
  </si>
  <si>
    <t>peter.curr@trident.co.za</t>
  </si>
  <si>
    <t>011 389 8752</t>
  </si>
  <si>
    <t>Barnes Tubing Industries</t>
  </si>
  <si>
    <t>Andy Smith</t>
  </si>
  <si>
    <t>andy@barnestubing.co.za</t>
  </si>
  <si>
    <t>011 923 7340</t>
  </si>
  <si>
    <t>South Africa’s largest ERW Welded Steel Tube and Pipe manufacturer by range and tonnage</t>
  </si>
  <si>
    <t>Group Five Pipe</t>
  </si>
  <si>
    <t>Gerald Blackburn</t>
  </si>
  <si>
    <t>gblackburn@groupfivepipe.co.za</t>
  </si>
  <si>
    <t>021 386 1923</t>
  </si>
  <si>
    <t>ISO 9001</t>
  </si>
  <si>
    <t>Honingcraft</t>
  </si>
  <si>
    <t>Gerhard Hauptfleisch</t>
  </si>
  <si>
    <t>gerhard@honingcraft.co.za</t>
  </si>
  <si>
    <t>011 824 5320</t>
  </si>
  <si>
    <t>SAISC steel assoc</t>
  </si>
  <si>
    <t>Paolo Trinchero</t>
  </si>
  <si>
    <t>info@saisc.co.za</t>
  </si>
  <si>
    <t>011 726 6111</t>
  </si>
  <si>
    <t>SASFA, SAMCRA, STEASA, POLASA, ASTPM</t>
  </si>
  <si>
    <t>OptiPower, subdiv of M&amp;R</t>
  </si>
  <si>
    <t>Local Manufacturer. Subdivision of Murray Roberts, involved in Zeerust, Excelsior, Golden Valley</t>
  </si>
  <si>
    <t>Trans-Africa Projects, Eskom and FLOUR JV</t>
  </si>
  <si>
    <t>Head of Business Development</t>
  </si>
  <si>
    <t>Kabelo Mashabane</t>
  </si>
  <si>
    <t>kabelo@taprojects.co.za</t>
  </si>
  <si>
    <t>011 205 9496</t>
  </si>
  <si>
    <t>ISO 14001:2004, ISO 9001:2008, OHSAS 18001:2007, CESA membership</t>
  </si>
  <si>
    <t>power lines and substations, ranging from 11 kV to 765 kV.</t>
  </si>
  <si>
    <t>POLASA The Powerline Association of Africa</t>
  </si>
  <si>
    <t>Vally Padayachee</t>
  </si>
  <si>
    <t>ceo@polasa.co.za</t>
  </si>
  <si>
    <t>POLASA appoints Vally as CEO</t>
  </si>
  <si>
    <t>Ablon Construction</t>
  </si>
  <si>
    <t>Director and CEO</t>
  </si>
  <si>
    <t>Mel Steyn</t>
  </si>
  <si>
    <t>mel@ablon.co.za</t>
  </si>
  <si>
    <t>082 493 8278/057 352 1081</t>
  </si>
  <si>
    <t xml:space="preserve"> ISO 9001, ISO 14001 and ISO 45001</t>
  </si>
  <si>
    <t>REIPPPP utility scale (solar) and Eskom projects experience</t>
  </si>
  <si>
    <t>Coastal Towers</t>
  </si>
  <si>
    <t>Simone Malan</t>
  </si>
  <si>
    <t>simone@coastal-towers.co.za</t>
  </si>
  <si>
    <t>021 556 4074</t>
  </si>
  <si>
    <t>Master Towers</t>
  </si>
  <si>
    <t>jacques@mastertowers.co.za</t>
  </si>
  <si>
    <t>082 321 8816</t>
  </si>
  <si>
    <t>Structa Technology</t>
  </si>
  <si>
    <t>Hercules Rossouw</t>
  </si>
  <si>
    <t>hercules@structa.co.za</t>
  </si>
  <si>
    <t>016 362 9100</t>
  </si>
  <si>
    <t>subdivision of STRUCTA Group</t>
  </si>
  <si>
    <t>RTS TowerMast</t>
  </si>
  <si>
    <t>info@towermast.co.za</t>
  </si>
  <si>
    <t>087 550 1035/083 296 8006</t>
  </si>
  <si>
    <t>Telecommunications Masts</t>
  </si>
  <si>
    <t>Andre Pretorius</t>
  </si>
  <si>
    <t>info@masts.co.za</t>
  </si>
  <si>
    <t>072 321 4901</t>
  </si>
  <si>
    <t>Sectional Poles</t>
  </si>
  <si>
    <t>DW van der Sijde</t>
  </si>
  <si>
    <t>secpoles@sectionalpoles.co.za</t>
  </si>
  <si>
    <t>012 348 8660</t>
  </si>
  <si>
    <t>Towerco</t>
  </si>
  <si>
    <t>Jacques Fagan</t>
  </si>
  <si>
    <t>info@towerco.co.za</t>
  </si>
  <si>
    <t>083 251 7052</t>
  </si>
  <si>
    <t>CIS Engineering</t>
  </si>
  <si>
    <t>Christo Marais</t>
  </si>
  <si>
    <t>christo@cisengineering.co.za</t>
  </si>
  <si>
    <t>016 422 0082</t>
  </si>
  <si>
    <t>C.I.S ENGINEERING is a member of the STRUCTA GROUP of companies. Local Manufacturer</t>
  </si>
  <si>
    <t>Uitenhage Super Steel Substation steel</t>
  </si>
  <si>
    <t>Ginkel Venter</t>
  </si>
  <si>
    <t>ginkel@uss.co.za</t>
  </si>
  <si>
    <t>041 922 8060</t>
  </si>
  <si>
    <t>ISO 9001: 2015</t>
  </si>
  <si>
    <t>Was subcontracted by NMC to work on DCD plant, VWSA Body shop</t>
  </si>
  <si>
    <t>MetPress</t>
  </si>
  <si>
    <t>Sagren Moodley</t>
  </si>
  <si>
    <t>sagren@metpress.co.za</t>
  </si>
  <si>
    <t>011 825 5334</t>
  </si>
  <si>
    <t>Falcus Manufacturing</t>
  </si>
  <si>
    <t>André de Bruyn</t>
  </si>
  <si>
    <t>andre@falcus.co.za</t>
  </si>
  <si>
    <t>082 301 8072</t>
  </si>
  <si>
    <t>Voltex</t>
  </si>
  <si>
    <t>Ben Dyssel</t>
  </si>
  <si>
    <t>bdyssel@voltex.co.za</t>
  </si>
  <si>
    <t>082 776 8479</t>
  </si>
  <si>
    <t>Endd</t>
  </si>
  <si>
    <t>Anthony Olivier</t>
  </si>
  <si>
    <t>aco@endd.co.za</t>
  </si>
  <si>
    <t>082 655 0101</t>
  </si>
  <si>
    <t>MRM Lighting</t>
  </si>
  <si>
    <t>sales@mrmlighting.co.za</t>
  </si>
  <si>
    <t>064 837 7284</t>
  </si>
  <si>
    <t>RGR Technologies</t>
  </si>
  <si>
    <t>Sales &amp; Marketing Director</t>
  </si>
  <si>
    <t>Niven Persad</t>
  </si>
  <si>
    <t>nivenp@rgrtech.co.za</t>
  </si>
  <si>
    <t>27 11 882 8030</t>
  </si>
  <si>
    <t>API 6D; ISO 9001</t>
  </si>
  <si>
    <t>Klinger Mzansi</t>
  </si>
  <si>
    <t>sales@klinger.co.za</t>
  </si>
  <si>
    <t>KSB Pumps &amp; Valves</t>
  </si>
  <si>
    <t>support.za@ksb.com</t>
  </si>
  <si>
    <t>27-11-876-5600</t>
  </si>
  <si>
    <t>ISO 9001; ISO 14001; ISO 45001</t>
  </si>
  <si>
    <t>Kira Valves &amp; Engineering</t>
  </si>
  <si>
    <t>info@kiravalves.co.za</t>
  </si>
  <si>
    <t>011 614 0150</t>
  </si>
  <si>
    <t>ISO 9001; OHSAS 18001; ISO3834</t>
  </si>
  <si>
    <t>Bosch Rexroth SA / Hytech SA</t>
  </si>
  <si>
    <t>Tilmann Olsen</t>
  </si>
  <si>
    <t>info@boschrexroth.co.za</t>
  </si>
  <si>
    <t>27 11 979 4630</t>
  </si>
  <si>
    <t>PACE Steel</t>
  </si>
  <si>
    <t>enq@pacevalves.co.za</t>
  </si>
  <si>
    <t>011-452 6826</t>
  </si>
  <si>
    <t>AVK Valves</t>
  </si>
  <si>
    <t>Business Development</t>
  </si>
  <si>
    <t>Riaan Kloppers</t>
  </si>
  <si>
    <t>riaan@avkvalves.co.za</t>
  </si>
  <si>
    <t>27 82 880 5919</t>
  </si>
  <si>
    <t>Thermal Valve Manufacture</t>
  </si>
  <si>
    <t>Andrew Nicolas Pillay</t>
  </si>
  <si>
    <t>sales@t-v-m.co.za</t>
  </si>
  <si>
    <t>27 11 680 2005</t>
  </si>
  <si>
    <t>MacSteel</t>
  </si>
  <si>
    <t>Martin Mokoena</t>
  </si>
  <si>
    <t>info@macsteel.co.za</t>
  </si>
  <si>
    <t>011 871 0000</t>
  </si>
  <si>
    <t>Bovaco</t>
  </si>
  <si>
    <t>accounts@bovaco.co.za</t>
  </si>
  <si>
    <t>011 825 6735</t>
  </si>
  <si>
    <t>027 11 979 4630</t>
  </si>
  <si>
    <t>EMVAfrica</t>
  </si>
  <si>
    <t>Graham Whitty</t>
  </si>
  <si>
    <t>sales@emvafrica.co.za</t>
  </si>
  <si>
    <t>011 466 1926</t>
  </si>
  <si>
    <t>Axiom Hydraulics</t>
  </si>
  <si>
    <t>Product director</t>
  </si>
  <si>
    <t>Mark Perumal</t>
  </si>
  <si>
    <t>axiomjhb@mweb.co.za</t>
  </si>
  <si>
    <t>011 334 3068 / 86</t>
  </si>
  <si>
    <t>KV Controls</t>
  </si>
  <si>
    <t xml:space="preserve">Sales director </t>
  </si>
  <si>
    <t>Frikkie Venter</t>
  </si>
  <si>
    <t>frikkie@kvcontrols.co.za</t>
  </si>
  <si>
    <t>063 433 1363</t>
  </si>
  <si>
    <t>ISO 9001; SIL3</t>
  </si>
  <si>
    <t>MiTech</t>
  </si>
  <si>
    <t xml:space="preserve">H Grobelar </t>
  </si>
  <si>
    <t>enquiries@mitech.co.za</t>
  </si>
  <si>
    <t>0861648324</t>
  </si>
  <si>
    <t>Invincible Valves</t>
  </si>
  <si>
    <t>Director Projects</t>
  </si>
  <si>
    <t>Michael Gomes</t>
  </si>
  <si>
    <t>michaelg@invalve.co.za</t>
  </si>
  <si>
    <t>27 83 442 3913</t>
  </si>
  <si>
    <t>DoseTech</t>
  </si>
  <si>
    <t>Michael Feldon</t>
  </si>
  <si>
    <t>mgf@dosetech.co.za</t>
  </si>
  <si>
    <t>0861 111 544</t>
  </si>
  <si>
    <t>Woodlands Fire Engineering</t>
  </si>
  <si>
    <t>Noel Cockin</t>
  </si>
  <si>
    <t>admin@woodlandsfire.co.za</t>
  </si>
  <si>
    <t>27 (0) 11 794 9033</t>
  </si>
  <si>
    <t>Inbal South Africa</t>
  </si>
  <si>
    <t>John Lowman</t>
  </si>
  <si>
    <t>midrand@inbal.co.za</t>
  </si>
  <si>
    <t>27113151104</t>
  </si>
  <si>
    <t>Rexus Trading</t>
  </si>
  <si>
    <t>Allistair Balutto</t>
  </si>
  <si>
    <t>info@rexus.co.za</t>
  </si>
  <si>
    <t>27 11 392 4815</t>
  </si>
  <si>
    <t>200-SR-03G – Designated Local Content – Conversion Processes for Local Production and Content for Transformers, Shunt Reactors and Associated Equipment</t>
  </si>
  <si>
    <t>ACTOM</t>
  </si>
  <si>
    <t xml:space="preserve">General Manager </t>
  </si>
  <si>
    <t>Alan Buchholtz</t>
  </si>
  <si>
    <t>alan.buchholtz@actom.co.za</t>
  </si>
  <si>
    <t>011 820 5111</t>
  </si>
  <si>
    <t>CIDB</t>
  </si>
  <si>
    <t>35 outlets throughout Sub-Saharan Africa.</t>
  </si>
  <si>
    <t>Afritek</t>
  </si>
  <si>
    <t>Preslin Naidoo</t>
  </si>
  <si>
    <t>afriteksales@afriteksa.co.za</t>
  </si>
  <si>
    <t>079 519 8913</t>
  </si>
  <si>
    <t>Deliveres a Zaporozhtransformator (ZTR) sub-station transformer to the Ovaal Project for Eskom</t>
  </si>
  <si>
    <t xml:space="preserve">Bayners Transformer Technology </t>
  </si>
  <si>
    <t>Ernest Baynes</t>
  </si>
  <si>
    <t>baynestransformers@wirelessza.co.za</t>
  </si>
  <si>
    <t>011 616 0603/ 073 342 8890</t>
  </si>
  <si>
    <t>Clientele base includes Eskom, AZTEK Group, Voltex Group, and clients in Congo, Zambia and Botswana</t>
  </si>
  <si>
    <t>Contipower</t>
  </si>
  <si>
    <t>Technical Director</t>
  </si>
  <si>
    <t>Enrich Herbst</t>
  </si>
  <si>
    <t>sales@contipower.co.za</t>
  </si>
  <si>
    <t>011 025 1340</t>
  </si>
  <si>
    <t>ISO 50001, ISO 9001</t>
  </si>
  <si>
    <t>Eectrocomp</t>
  </si>
  <si>
    <t xml:space="preserve">Sales Executive </t>
  </si>
  <si>
    <t>Lola Maritz</t>
  </si>
  <si>
    <t>011 458 9000/32</t>
  </si>
  <si>
    <t xml:space="preserve">ExpioTech/Reinhausen South Africa </t>
  </si>
  <si>
    <t>Company Manager</t>
  </si>
  <si>
    <t>Henk Fourie</t>
  </si>
  <si>
    <t>h.fourie@za.reinhausen.com</t>
  </si>
  <si>
    <t>011 835 2077/8</t>
  </si>
  <si>
    <t>HyoPower</t>
  </si>
  <si>
    <t>Rachel Cleophas</t>
  </si>
  <si>
    <t>rachel@hypower.co.za</t>
  </si>
  <si>
    <t>021 982 0059/ 083 428 5989</t>
  </si>
  <si>
    <t>ISO 9001, CIDB</t>
  </si>
  <si>
    <t>Clientele base includes  Eskom, Rotek PDS, Continental Power Africa, Zest Energy &amp; Electric, ABB, Siemens, Maschinenfabrik Reinhausen, Various Municipalities</t>
  </si>
  <si>
    <t>JIP consulting</t>
  </si>
  <si>
    <t>Johan Lazarus</t>
  </si>
  <si>
    <t>jipconsult@gmail.com</t>
  </si>
  <si>
    <t>083 304 2438/011 894 6677</t>
  </si>
  <si>
    <t>Power Transformers</t>
  </si>
  <si>
    <t>021 951 2316</t>
  </si>
  <si>
    <t>ISO 9001, SABS 780:2009 Mark for Distribution Transformers</t>
  </si>
  <si>
    <t>Offering courses and practical training</t>
  </si>
  <si>
    <t>Revive Electrical Transformers</t>
  </si>
  <si>
    <t>SANS 780, ISO 9001 and IEC 60076, ISO 14000 and 18000, SANS 780-11 and IEC 60076-11</t>
  </si>
  <si>
    <t>SGB-SMIT POWER MATLA</t>
  </si>
  <si>
    <t>Bernard Meyer</t>
  </si>
  <si>
    <t>bernard.meyer@sgb-smit.group</t>
  </si>
  <si>
    <t>012 318 9700</t>
  </si>
  <si>
    <t>ISO 9001, OHSAS 18000, ISO 14000, ISO 45001:2018, ISO 50001</t>
  </si>
  <si>
    <t>Present in 80 countries</t>
  </si>
  <si>
    <t>Transfix Transformers</t>
  </si>
  <si>
    <t>Production Manager</t>
  </si>
  <si>
    <t>Peter Ramaphiri</t>
  </si>
  <si>
    <t>info@transfix.co.za</t>
  </si>
  <si>
    <t>051 534 1651</t>
  </si>
  <si>
    <t xml:space="preserve">IEC 60076 </t>
  </si>
  <si>
    <t>TTSA became an Eskom approved supplier in 201</t>
  </si>
  <si>
    <t>WEG Transformers Africa</t>
  </si>
  <si>
    <t>Jan-Frederik Viljoen</t>
  </si>
  <si>
    <t>wta@zestweg.com</t>
  </si>
  <si>
    <t>011 723-6000</t>
  </si>
  <si>
    <t>SANS 780, BS 171, and IEC 159 specifications under ISO: 9001</t>
  </si>
  <si>
    <t>operates branches in Ghana, Tanzania, Mozambique and Namibia</t>
  </si>
  <si>
    <t>PCB Power Transformers</t>
  </si>
  <si>
    <t>Desiree Richards</t>
  </si>
  <si>
    <t>sales@pcbpower.co.za</t>
  </si>
  <si>
    <t>011 474 4073</t>
  </si>
  <si>
    <t>ISO9001:2008, SANS780:2009</t>
  </si>
  <si>
    <t>Product bronchure</t>
  </si>
  <si>
    <t xml:space="preserve">Trecento </t>
  </si>
  <si>
    <t>011 455 7027/072 768 1613</t>
  </si>
  <si>
    <t>Eloff Transformers</t>
  </si>
  <si>
    <t>info@eloff-transformers.co.za</t>
  </si>
  <si>
    <t>082 801 6250/021 552 6800</t>
  </si>
  <si>
    <t>Scheider Electric</t>
  </si>
  <si>
    <t>AllBro</t>
  </si>
  <si>
    <t xml:space="preserve">Business Development </t>
  </si>
  <si>
    <t>Nishal Sheoprosad</t>
  </si>
  <si>
    <t>sales@allbro.com</t>
  </si>
  <si>
    <t>011 894 8341</t>
  </si>
  <si>
    <t>BSi Steel</t>
  </si>
  <si>
    <t>Keith Whiting</t>
  </si>
  <si>
    <t>Keith.Whiting@bsisteel.com</t>
  </si>
  <si>
    <t>011 861 7603</t>
  </si>
  <si>
    <t>Botswana, East Africa, Namibia, DRC, Malawi, Mozambique, Zambia</t>
  </si>
  <si>
    <t>Sterling Steel</t>
  </si>
  <si>
    <t>Internal Sales Maager</t>
  </si>
  <si>
    <t>Margery Wilsenach</t>
  </si>
  <si>
    <t>margery@sterlingsteel.co.za</t>
  </si>
  <si>
    <t>079 518 5897</t>
  </si>
  <si>
    <t>Avlock International</t>
  </si>
  <si>
    <t>Tommy Holmes</t>
  </si>
  <si>
    <t>tommy@avlock.co.za</t>
  </si>
  <si>
    <t>011 748 7000</t>
  </si>
  <si>
    <t>SAISC member</t>
  </si>
  <si>
    <t>BoltCorp</t>
  </si>
  <si>
    <t>Paul O'Rourke</t>
  </si>
  <si>
    <t>paul@boltcorp.co.za</t>
  </si>
  <si>
    <t>011 955 4480</t>
  </si>
  <si>
    <t>SA Bolt manufacturers</t>
  </si>
  <si>
    <t>info@sabolt.co.za</t>
  </si>
  <si>
    <t>011 814 2240</t>
  </si>
  <si>
    <t>IMPALA Bolt &amp; Nut</t>
  </si>
  <si>
    <t>Sales Executive</t>
  </si>
  <si>
    <t>Justin Dekker</t>
  </si>
  <si>
    <t>jdekker@impalasa.co.za</t>
  </si>
  <si>
    <t>011 824 3925</t>
  </si>
  <si>
    <t>CBC Fasteners</t>
  </si>
  <si>
    <t>Rob Pietersma</t>
  </si>
  <si>
    <t>rob@cbc.co.za</t>
  </si>
  <si>
    <t>011 397 1171</t>
  </si>
  <si>
    <t>ISO 9002: 1994</t>
  </si>
  <si>
    <t>Nelson Mandela Bridge in Braamfontein, Medupi and Kusile stations projects. Steel brought in form of wire coil, from steel producer- Arcelo Mittal</t>
  </si>
  <si>
    <t xml:space="preserve">Hulamin </t>
  </si>
  <si>
    <t>Sales Executive: Western Cape</t>
  </si>
  <si>
    <t>Gary Van Ster</t>
  </si>
  <si>
    <t>Gary.vanster@hulamin.co.za</t>
  </si>
  <si>
    <t>083 440 2105</t>
  </si>
  <si>
    <t>CIBD, MasterBuilders, Green Building Council,  Corrosion Institute of South Africa, Waterproofing Association Gauteng</t>
  </si>
  <si>
    <t>BlueScope Southern Africa (Pty) Ltd</t>
  </si>
  <si>
    <t>Johan Treurnicht</t>
  </si>
  <si>
    <t>johan.treurnicht@bluescope.com</t>
  </si>
  <si>
    <t>021 442 5420</t>
  </si>
  <si>
    <t>Headquarted in Melbourne, Australia, BlueScope has offices and operations in 17 countries and has the strength of 17 000 employees worldwide</t>
  </si>
  <si>
    <t>Arcelor Mittal SA</t>
  </si>
  <si>
    <t>chromadek@arcelormittal.com</t>
  </si>
  <si>
    <t>016 889 9111</t>
  </si>
  <si>
    <t xml:space="preserve">ISO 9002, ISO 14001, SANS 4998, SANS 3575, EN 10346, ASTM 653M </t>
  </si>
  <si>
    <t>Product Bronchure</t>
  </si>
  <si>
    <t xml:space="preserve">B&amp;T Steel </t>
  </si>
  <si>
    <t>Sales Consultant</t>
  </si>
  <si>
    <t>Bruce Williams</t>
  </si>
  <si>
    <t>info@btsteel.co.za</t>
  </si>
  <si>
    <t>082 641 5861</t>
  </si>
  <si>
    <t xml:space="preserve">NJR Steel </t>
  </si>
  <si>
    <t>Group Marketing Manager</t>
  </si>
  <si>
    <t>Greg Mollett</t>
  </si>
  <si>
    <t>gmollett@njrsteel.co.za</t>
  </si>
  <si>
    <t>011 477 5515</t>
  </si>
  <si>
    <t xml:space="preserve">MRC Group </t>
  </si>
  <si>
    <t>Co-Founder and Group Director</t>
  </si>
  <si>
    <t>Richard Polling</t>
  </si>
  <si>
    <t>richardp@mrc-group.co.za</t>
  </si>
  <si>
    <t>0861 672 476</t>
  </si>
  <si>
    <t>Angola, Botswana, Democratic Republic of Congo (DRC), Lesotho, Madagascar, Malawi, Mauritius, Mozambique, Namibia, Seychelles, Swaziland, United Republic of Tanzania, Zambia and Zimbabwe.</t>
  </si>
  <si>
    <t xml:space="preserve">Scaw Metals Group </t>
  </si>
  <si>
    <t>Executive Head: Wire Rod Products / Haggie Operations</t>
  </si>
  <si>
    <t>George Katergarakis</t>
  </si>
  <si>
    <t>info@scaw.co.za</t>
  </si>
  <si>
    <t>011 621 1555</t>
  </si>
  <si>
    <t>ISO 14001</t>
  </si>
  <si>
    <t>Leading manufacturer under haggie</t>
  </si>
  <si>
    <t>Cape Gate</t>
  </si>
  <si>
    <t>Divisional Manager</t>
  </si>
  <si>
    <t>Eugene Human</t>
  </si>
  <si>
    <t>Humane@capegate.co.za</t>
  </si>
  <si>
    <t>016 980 2121</t>
  </si>
  <si>
    <t>Steeldale Vaal</t>
  </si>
  <si>
    <t>Wayne Thompson</t>
  </si>
  <si>
    <t>wayne.thompson@steeledale.com</t>
  </si>
  <si>
    <t>016 362 0544</t>
  </si>
  <si>
    <t>SANS 920, SANS 828, SANS 1024</t>
  </si>
  <si>
    <t>Involved in the construction of Medupi plant,ouda wind farm, Van Stadens wind farm and Grassridge wind farm</t>
  </si>
  <si>
    <t>Mervyn Naidoo</t>
  </si>
  <si>
    <t>andries.tshabalala@actom.co.za</t>
  </si>
  <si>
    <t>011 820-5094</t>
  </si>
  <si>
    <t xml:space="preserve">ACTOM formerly traded under the name Alstom South Africa and rebranded to ACTOM </t>
  </si>
  <si>
    <t>https://www.actom.co.za/</t>
  </si>
  <si>
    <t>Drive Dynamics</t>
  </si>
  <si>
    <t xml:space="preserve">sales@drivedynamics.co.za
</t>
  </si>
  <si>
    <t>012 653 0080</t>
  </si>
  <si>
    <t>Frecon CE Document
Frecon ISO9 Certificate
Frecon ISO Certificate
CE Declaration</t>
  </si>
  <si>
    <t>https://drivedynamics.co.za/</t>
  </si>
  <si>
    <t>WEG Electrical Motors</t>
  </si>
  <si>
    <t>President CEO</t>
  </si>
  <si>
    <t>Harry Schmelzer Jr.</t>
  </si>
  <si>
    <t>011 723 6000</t>
  </si>
  <si>
    <t>ISO 9001
ISO 14001
ISO 50001
ISO TS 16949</t>
  </si>
  <si>
    <t>https://www.weg.net/institutional/ZA/en/this-is-weg</t>
  </si>
  <si>
    <t>Kuplak Minerals (CMG Marathon Motors)</t>
  </si>
  <si>
    <t xml:space="preserve">	saleskg@kuplakgroup.co.za</t>
  </si>
  <si>
    <t>011 453 0327</t>
  </si>
  <si>
    <t xml:space="preserve">ISO 9001:2000 </t>
  </si>
  <si>
    <t>Electromote</t>
  </si>
  <si>
    <t>062 480 6522</t>
  </si>
  <si>
    <t>Delba Electrical</t>
  </si>
  <si>
    <t>Mr Balocco</t>
  </si>
  <si>
    <t>info@delba.co.za</t>
  </si>
  <si>
    <t>011 818 5955</t>
  </si>
  <si>
    <t>ISO 9000</t>
  </si>
  <si>
    <t>ABB Alrode motor and generator facility</t>
  </si>
  <si>
    <t>Regional service manager</t>
  </si>
  <si>
    <t>David Warne</t>
  </si>
  <si>
    <t>david.warne@za.abb.com</t>
  </si>
  <si>
    <t>010 2002 6416</t>
  </si>
  <si>
    <t xml:space="preserve"> the facility is now fully compliant with the Department of Trade and Industry’s (dti’s) &gt;70% local sourcing regulations</t>
  </si>
  <si>
    <t>https://new.abb.com/news/detail/33134/abbs-alrode-based-motor-and-generator-factory-now-fully-compliant</t>
  </si>
  <si>
    <t>Alstom Electrical Machines (Pty)Ltd</t>
  </si>
  <si>
    <t>Henri Poupart-Lafarge</t>
  </si>
  <si>
    <t>021 959 8400</t>
  </si>
  <si>
    <t>Motor Control and Automation</t>
  </si>
  <si>
    <t>Grant Smith</t>
  </si>
  <si>
    <t>grant@motorcontrol.co.za</t>
  </si>
  <si>
    <t>011 397 2141</t>
  </si>
  <si>
    <t xml:space="preserve">
ISO 9001 – MCA is an ISO 9001 company, which ensures that the highest levels of quality and service are maintained throughout the production and life-cycle of its products.
SANS/IEC 61439/2 – MCA complies with the latest international accreditation standards (IEC 61439 1,2) offering fully type tested assemblies.
SANS/IEC 61641 TR 2 enclosed low voltage switchgear and controlgear assemblies. Guide for testing under conditions of arcing due to internal fault.
IEC 62271-200 AC metal-enclosed switchgear and controlgear for rated voltages above 1 kV and up to and including 52 kV.</t>
  </si>
  <si>
    <t>http://www.motorcontrol.co.za/</t>
  </si>
  <si>
    <t>Panel Technique</t>
  </si>
  <si>
    <t>Lloyd Barends</t>
  </si>
  <si>
    <t>info@paneltechnique.com</t>
  </si>
  <si>
    <t>031 700 4340</t>
  </si>
  <si>
    <t>SANS/IEC 61439</t>
  </si>
  <si>
    <t>BirCraft</t>
  </si>
  <si>
    <t>Peter Birkett</t>
  </si>
  <si>
    <t>01@BirCraft.co.za</t>
  </si>
  <si>
    <t>011 468 1881</t>
  </si>
  <si>
    <t>WEM Electric Motors and Drives (pty) Ltd</t>
  </si>
  <si>
    <t>Maishe Bopape</t>
  </si>
  <si>
    <t>011 724 3600</t>
  </si>
  <si>
    <t>http://www.indusquip.co.za/?utm_source=engnet.co.za&amp;utm_medium=referral&amp;utm_campaign=listing_company</t>
  </si>
  <si>
    <t>Airshrink/ CIP</t>
  </si>
  <si>
    <t>Giorgio Pauselli</t>
  </si>
  <si>
    <t>office@airshrinksa.co.za</t>
  </si>
  <si>
    <t xml:space="preserve"> 011 868 3783 </t>
  </si>
  <si>
    <t>JAN HATTINGH (GM / SALES &amp; MARKETNG)
Email: jan@airshrinksa.co.za
082 829 9811</t>
  </si>
  <si>
    <t>www.cip-airshrink.co.za</t>
  </si>
  <si>
    <t>Gem Switchgear</t>
  </si>
  <si>
    <t>Owner</t>
  </si>
  <si>
    <t>Pieter Bezuidenhout</t>
  </si>
  <si>
    <t>info@gemsg.co.za</t>
  </si>
  <si>
    <t>084 652 8768</t>
  </si>
  <si>
    <t>SABS IEC 60.439:1999</t>
  </si>
  <si>
    <t>https://gemsg.co.za/</t>
  </si>
  <si>
    <t>Vepac Electronics</t>
  </si>
  <si>
    <t>sales@vepac.co.za</t>
  </si>
  <si>
    <t>011 454 8053</t>
  </si>
  <si>
    <t>Cell: 081 241 6709
Fax: +27 11 608 1661</t>
  </si>
  <si>
    <t>https://www.vepac.co.za/</t>
  </si>
  <si>
    <t>RWW Engineering</t>
  </si>
  <si>
    <t>Jeremy Wood</t>
  </si>
  <si>
    <t>sales@rww.co.za</t>
  </si>
  <si>
    <t>011 433 8003</t>
  </si>
  <si>
    <t>RWW Engineering is privately owned and managed by the directors Howard Wood, Jeremy Wood and Kyle Lass.</t>
  </si>
  <si>
    <t>https://www.rww.co.za/</t>
  </si>
  <si>
    <t>Motorelli</t>
  </si>
  <si>
    <t>Mark Schell</t>
  </si>
  <si>
    <t>mark@motorelli.co.za</t>
  </si>
  <si>
    <t>011 892 1289</t>
  </si>
  <si>
    <t>IEC, ISO9001:2000, SABS, CCC, CECP and CE</t>
  </si>
  <si>
    <t>http://motorelli.co.za/</t>
  </si>
  <si>
    <t>Askari Motors/ Electric</t>
  </si>
  <si>
    <t>Gert Oosthuizen</t>
  </si>
  <si>
    <t>sales@askarimotors.co.za</t>
  </si>
  <si>
    <t>011 394 5837</t>
  </si>
  <si>
    <t>ISO9001:2000</t>
  </si>
  <si>
    <t>Info: info@askarimotors.co.za
Admin: admin@askarimotors.co.za</t>
  </si>
  <si>
    <t>https://www.askarimotors.co.za/</t>
  </si>
  <si>
    <t>Memeberships/Certifications</t>
  </si>
  <si>
    <t>Swan Plastics</t>
  </si>
  <si>
    <t>info@swanplastics.co.za</t>
  </si>
  <si>
    <t>0319121607</t>
  </si>
  <si>
    <t>SAPPMA Member; SABS Approved; SANS Certifications</t>
  </si>
  <si>
    <t>Macneil</t>
  </si>
  <si>
    <t>info.cpt@macneil.co.za</t>
  </si>
  <si>
    <t>0212045950</t>
  </si>
  <si>
    <t>SAPPMA Member; SABS Approved;ISO certified</t>
  </si>
  <si>
    <t>Pipeworks</t>
  </si>
  <si>
    <t>sales@pvc-pipes.co.za</t>
  </si>
  <si>
    <t>0110298786</t>
  </si>
  <si>
    <t xml:space="preserve">Polymax </t>
  </si>
  <si>
    <t>sales@polymax.co.za</t>
  </si>
  <si>
    <t>0216912412/0823678611</t>
  </si>
  <si>
    <t>Inkulu Plastics</t>
  </si>
  <si>
    <t>Gabriel Reddy</t>
  </si>
  <si>
    <t>gabriel@Inkuluplastics.co.z</t>
  </si>
  <si>
    <t>0317361056/0825744180</t>
  </si>
  <si>
    <t xml:space="preserve">SAPPMA Member, SANS Accredited, SABS approved, Iso Certified </t>
  </si>
  <si>
    <t>African Pipes Valves &amp; Fittings</t>
  </si>
  <si>
    <t>Director of Operations</t>
  </si>
  <si>
    <t>Ben Levitas</t>
  </si>
  <si>
    <t>ben@apvf.co.za</t>
  </si>
  <si>
    <t>0825609909</t>
  </si>
  <si>
    <t>City Plastics</t>
  </si>
  <si>
    <t>sales@cityplastics.co.za</t>
  </si>
  <si>
    <t>0313049050</t>
  </si>
  <si>
    <t>Iso Certified</t>
  </si>
  <si>
    <t>Thursoct</t>
  </si>
  <si>
    <t>info@thursoct.co.za</t>
  </si>
  <si>
    <t>0169861180</t>
  </si>
  <si>
    <t>Tulsi</t>
  </si>
  <si>
    <t>info@tulsiplastics.co.za</t>
  </si>
  <si>
    <t>0317004099/0839011818</t>
  </si>
  <si>
    <t>Radiant Corporation</t>
  </si>
  <si>
    <t>SABS approved, SANS Certifications</t>
  </si>
  <si>
    <t>Same company as Tulsi Plastics</t>
  </si>
  <si>
    <t>Plastic Pipe Centre</t>
  </si>
  <si>
    <t>sales@plasticspipecentre.co.za</t>
  </si>
  <si>
    <t>0119529924/0832685632</t>
  </si>
  <si>
    <t>Woodmead Group</t>
  </si>
  <si>
    <t>sales@woodmeadgroup.co.za</t>
  </si>
  <si>
    <t>0110297073</t>
  </si>
  <si>
    <t>Ray Groenewald</t>
  </si>
  <si>
    <t>rgroenewald@dpitrading.co.za</t>
  </si>
  <si>
    <t>0219575600/0219575636</t>
  </si>
  <si>
    <t>Double check whether wholesaler or manufacturer</t>
  </si>
  <si>
    <t>Pexmart</t>
  </si>
  <si>
    <t>Marina van der Walt</t>
  </si>
  <si>
    <t>info@pexmart.com</t>
  </si>
  <si>
    <t>0123762347/0763320908</t>
  </si>
  <si>
    <t>SABS Approved</t>
  </si>
  <si>
    <t>Astor Keymak</t>
  </si>
  <si>
    <t>info@astorekeymak.co.za</t>
  </si>
  <si>
    <t>0861278673/0116921775</t>
  </si>
  <si>
    <t>Ogatin</t>
  </si>
  <si>
    <t>info@ogatinplastics.com</t>
  </si>
  <si>
    <t>0115818000</t>
  </si>
  <si>
    <t>SANS Certification</t>
  </si>
  <si>
    <t>Ubuntu Plastics</t>
  </si>
  <si>
    <t>sales@ubuntuplastics.co.za</t>
  </si>
  <si>
    <t>0118652636</t>
  </si>
  <si>
    <t xml:space="preserve">Double check whether appropriate for renewables energy </t>
  </si>
  <si>
    <t>Pipeflo</t>
  </si>
  <si>
    <t>admin@pipeflo.co.za</t>
  </si>
  <si>
    <t>0123339237</t>
  </si>
  <si>
    <t>SAPPMA Member, SANS Certification, Iso 9001 certification; SABS approved</t>
  </si>
  <si>
    <t>Sinvac Plastics</t>
  </si>
  <si>
    <t>info@sinvac.co.za</t>
  </si>
  <si>
    <t>0123866484</t>
  </si>
  <si>
    <t xml:space="preserve">DPI Trading </t>
  </si>
  <si>
    <t>Same company as Incledon</t>
  </si>
  <si>
    <t>Rare</t>
  </si>
  <si>
    <t>plastics@rare.co.za</t>
  </si>
  <si>
    <t>0163622868</t>
  </si>
  <si>
    <t xml:space="preserve">SAPPMA Member, SANS certified, ISO certified </t>
  </si>
  <si>
    <t>Big Build</t>
  </si>
  <si>
    <t xml:space="preserve">ISO certified </t>
  </si>
  <si>
    <t>TruPVC</t>
  </si>
  <si>
    <t>admin@trupvcproducts.co.za</t>
  </si>
  <si>
    <t>0219485502</t>
  </si>
  <si>
    <t>Check whether they service renewables sector</t>
  </si>
  <si>
    <t>Fibretek</t>
  </si>
  <si>
    <t>Jan Claassen</t>
  </si>
  <si>
    <t>info@fibretek.co.za</t>
  </si>
  <si>
    <t>0219480851/0724251060</t>
  </si>
  <si>
    <t>IWC</t>
  </si>
  <si>
    <t>sales@iwc.co.za</t>
  </si>
  <si>
    <t>0114660699</t>
  </si>
  <si>
    <t>Flowtite</t>
  </si>
  <si>
    <t>0110652300/0219821017</t>
  </si>
  <si>
    <t>SABS approved; ISO certified</t>
  </si>
  <si>
    <t>Fibre wound</t>
  </si>
  <si>
    <t>fwn@fibre-wound.co.za</t>
  </si>
  <si>
    <t>0317051750/0815949738</t>
  </si>
  <si>
    <t>SABS approved; ISO certified; NOSA grading audit certificate</t>
  </si>
  <si>
    <t>Rho-tech</t>
  </si>
  <si>
    <t>Mike Schutte</t>
  </si>
  <si>
    <t>info@rho-tech.co.za</t>
  </si>
  <si>
    <t>0319140966/0794978951</t>
  </si>
  <si>
    <t>Atlas Plastics</t>
  </si>
  <si>
    <t>info@atlasplastics.co.za</t>
  </si>
  <si>
    <t>0116131204/0114932457</t>
  </si>
  <si>
    <t>Alprene Plastic Products</t>
  </si>
  <si>
    <t>alprene@iafrica.com</t>
  </si>
  <si>
    <t>0219816087</t>
  </si>
  <si>
    <t>Cape Fibreglass</t>
  </si>
  <si>
    <t>sales@capefibreglass.co.za</t>
  </si>
  <si>
    <t>0217852073/0828237433</t>
  </si>
  <si>
    <t>Cape Composite</t>
  </si>
  <si>
    <t>admin#capecomposite.co.za</t>
  </si>
  <si>
    <t>0414016700</t>
  </si>
  <si>
    <t>Designed Conveyor Components</t>
  </si>
  <si>
    <t>Mrs</t>
  </si>
  <si>
    <t>Dawn Jordaan</t>
  </si>
  <si>
    <t>info@conveyorcomponents.co.za</t>
  </si>
  <si>
    <t>031 463 2174</t>
  </si>
  <si>
    <t>OverAfrica Industrial Supplies</t>
  </si>
  <si>
    <t>Mr</t>
  </si>
  <si>
    <t>Matthew Orchard</t>
  </si>
  <si>
    <t>Matthew@overafrica.co.za</t>
  </si>
  <si>
    <t>031 701 7523</t>
  </si>
  <si>
    <t>Melco Conveyor Equipment</t>
  </si>
  <si>
    <t xml:space="preserve">Daniel O'Connell </t>
  </si>
  <si>
    <t>conveyors-za@rulmeca.com</t>
  </si>
  <si>
    <t>011 255 1600</t>
  </si>
  <si>
    <t>SANS 1313 or other International standards</t>
  </si>
  <si>
    <t xml:space="preserve">Lorbrand </t>
  </si>
  <si>
    <t>Ralph Lorbrand</t>
  </si>
  <si>
    <t>info@lorbrand.com</t>
  </si>
  <si>
    <t>012 666 6000</t>
  </si>
  <si>
    <t xml:space="preserve">NC IDLERS </t>
  </si>
  <si>
    <t>Norman Chesworth</t>
  </si>
  <si>
    <t>082 723 7475</t>
  </si>
  <si>
    <t>SABS approved</t>
  </si>
  <si>
    <t>Megaroller Africa</t>
  </si>
  <si>
    <t>M. Malan</t>
  </si>
  <si>
    <t>info@megaroller.africa</t>
  </si>
  <si>
    <t>012 111 7241</t>
  </si>
  <si>
    <t>Fenner Conveyor Belting</t>
  </si>
  <si>
    <t>Vijay Mohanlal</t>
  </si>
  <si>
    <t>vijay.mohanlal@fenner.com</t>
  </si>
  <si>
    <t>011 974 1902</t>
  </si>
  <si>
    <t xml:space="preserve">Truco </t>
  </si>
  <si>
    <t xml:space="preserve">John Tait </t>
  </si>
  <si>
    <t xml:space="preserve"> info@truco.co.za</t>
  </si>
  <si>
    <t>011 839 2060</t>
  </si>
  <si>
    <t>ISO 9001:2015 Certificate of compliance</t>
  </si>
  <si>
    <t>Interflex</t>
  </si>
  <si>
    <t>ibmsales@interflex.co.za</t>
  </si>
  <si>
    <t>031 502 1231</t>
  </si>
  <si>
    <t>Conveyor and Industrial Supplies</t>
  </si>
  <si>
    <t>Jaco Bester</t>
  </si>
  <si>
    <t>info@cisjhb.co.za</t>
  </si>
  <si>
    <t>011 306 3100</t>
  </si>
  <si>
    <t>Cape Town Rubber</t>
  </si>
  <si>
    <t>info@ctrubber.co.za</t>
  </si>
  <si>
    <t>021 511 0850</t>
  </si>
  <si>
    <t>SA Structural Steel</t>
  </si>
  <si>
    <t>021 905 7777</t>
  </si>
  <si>
    <t>Clotan Steel</t>
  </si>
  <si>
    <t xml:space="preserve">Tugela steel </t>
  </si>
  <si>
    <t>Knut Haug</t>
  </si>
  <si>
    <t>sales@tugela.co.za</t>
  </si>
  <si>
    <t>031 566 4601/2/3/4</t>
  </si>
  <si>
    <t>Steel Conveyance Pipes</t>
  </si>
  <si>
    <t>Product Manager</t>
  </si>
  <si>
    <t>Elizabeth Senatle</t>
  </si>
  <si>
    <t>elizabeth.senatle@actom.co.za</t>
  </si>
  <si>
    <t>079-886-8248</t>
  </si>
  <si>
    <t>ISO 9001; AMEU</t>
  </si>
  <si>
    <t>Reliable Transformers</t>
  </si>
  <si>
    <t>Andre Van Zyl</t>
  </si>
  <si>
    <t>sales@reltrans.co.za</t>
  </si>
  <si>
    <t>011 421 2333</t>
  </si>
  <si>
    <t>Johan Du Preez</t>
  </si>
  <si>
    <t>info@powertx.co.za</t>
  </si>
  <si>
    <t>021-951-2316/ 0826005302</t>
  </si>
  <si>
    <t>ISO 9001; SABS 780</t>
  </si>
  <si>
    <t>Schneider Electric</t>
  </si>
  <si>
    <t>Business Development VP</t>
  </si>
  <si>
    <t>James Calmeyer</t>
  </si>
  <si>
    <t>za-ccc@se.com</t>
  </si>
  <si>
    <t>ISO 9001;  IEC 61439</t>
  </si>
  <si>
    <t>Eaton</t>
  </si>
  <si>
    <t>Nicolas Ralidzhivha</t>
  </si>
  <si>
    <t>customerserviceafrica@eaton.com</t>
  </si>
  <si>
    <t>27 11 824-7400</t>
  </si>
  <si>
    <t>ISO 9001; IEC 61439</t>
  </si>
  <si>
    <t>Remkor Technologies</t>
  </si>
  <si>
    <t>Antonino La Monica</t>
  </si>
  <si>
    <t>info@remkormanufacturing.co.za</t>
  </si>
  <si>
    <t>27 11 433 1996</t>
  </si>
  <si>
    <t>ISO 9001; IEC 60529</t>
  </si>
  <si>
    <t>Allbro</t>
  </si>
  <si>
    <t>SS Enclosures</t>
  </si>
  <si>
    <t>Wynand Smith</t>
  </si>
  <si>
    <t>info@ssenclosures.co.za</t>
  </si>
  <si>
    <t>27 12 664 8619</t>
  </si>
  <si>
    <t>jeremy@rww.co.za</t>
  </si>
  <si>
    <t>27 (0)11 433 8003</t>
  </si>
  <si>
    <t>ISO 9001; ECSA; SAIEE; AMEU</t>
  </si>
  <si>
    <t>Toshiba Africa</t>
  </si>
  <si>
    <t>Piero Mendace</t>
  </si>
  <si>
    <t>tafr-info@toshiba.co.za</t>
  </si>
  <si>
    <t>27 (0)11 305 2820</t>
  </si>
  <si>
    <t>Electroparts</t>
  </si>
  <si>
    <t>Gary Nieuwstad</t>
  </si>
  <si>
    <t>epjhb@electroparts.co.za</t>
  </si>
  <si>
    <t>27-11397 4980</t>
  </si>
  <si>
    <t>First National Battery</t>
  </si>
  <si>
    <t>marketing@battery.co.za</t>
  </si>
  <si>
    <t>0117413600/0800112600</t>
  </si>
  <si>
    <t xml:space="preserve">Current Automation </t>
  </si>
  <si>
    <t>ca@rectifier.co.za</t>
  </si>
  <si>
    <t>0110255270/0774624253</t>
  </si>
  <si>
    <t>AutoX</t>
  </si>
  <si>
    <t>queries@auto-x.co.za</t>
  </si>
  <si>
    <t>0117764300</t>
  </si>
  <si>
    <t xml:space="preserve">Aztec Electronics </t>
  </si>
  <si>
    <t>admin@aztecs.co.za</t>
  </si>
  <si>
    <t>0118280800</t>
  </si>
  <si>
    <t>Double check relevance</t>
  </si>
  <si>
    <t>IST</t>
  </si>
  <si>
    <t>info@ist.co.za</t>
  </si>
  <si>
    <t>0124267200</t>
  </si>
  <si>
    <t>OEMs: GE, Schneider Electric, EcoXpert</t>
  </si>
  <si>
    <t>Probe corporation</t>
  </si>
  <si>
    <t>probe@probegroup.co.za</t>
  </si>
  <si>
    <t>0114530924</t>
  </si>
  <si>
    <t xml:space="preserve">Not sure they do industrial </t>
  </si>
  <si>
    <t>Enertec batteries</t>
  </si>
  <si>
    <t>sales@enertec.co.za</t>
  </si>
  <si>
    <t>0878031333</t>
  </si>
  <si>
    <t>Metair</t>
  </si>
  <si>
    <t>info@metair.co.za</t>
  </si>
  <si>
    <t>0116463011</t>
  </si>
  <si>
    <t xml:space="preserve">Source from frst national battery </t>
  </si>
  <si>
    <t>Averge Technologies</t>
  </si>
  <si>
    <t>sales@averge.co.za</t>
  </si>
  <si>
    <t>0124500940</t>
  </si>
  <si>
    <t>Not sure they are rleevant. Provide "turnkey" solutions</t>
  </si>
  <si>
    <t>Enervision</t>
  </si>
  <si>
    <t>info@enervision.co.za</t>
  </si>
  <si>
    <t>0861111270</t>
  </si>
  <si>
    <t>Check relevance</t>
  </si>
  <si>
    <t>Deltec</t>
  </si>
  <si>
    <t>sales@deltec.co.za</t>
  </si>
  <si>
    <t>0215111001</t>
  </si>
  <si>
    <t>ForbattSA</t>
  </si>
  <si>
    <t>sales@forbatt.co</t>
  </si>
  <si>
    <t>0114693598</t>
  </si>
  <si>
    <t>Check products</t>
  </si>
  <si>
    <t>Potensa</t>
  </si>
  <si>
    <t>info@potensa.co.za</t>
  </si>
  <si>
    <t>0110238846</t>
  </si>
  <si>
    <t>Verify</t>
  </si>
  <si>
    <t>Eveready</t>
  </si>
  <si>
    <t>0414012500/0112011701</t>
  </si>
  <si>
    <t xml:space="preserve">Check if they do lead and acid batteries </t>
  </si>
  <si>
    <t>0414012500/0112011702</t>
  </si>
  <si>
    <t>Check</t>
  </si>
  <si>
    <t>0414012500/0112011703</t>
  </si>
  <si>
    <t>0414012500/0112011704</t>
  </si>
  <si>
    <t xml:space="preserve">Just Batteries </t>
  </si>
  <si>
    <t>check</t>
  </si>
  <si>
    <t>Metindustrial</t>
  </si>
  <si>
    <t>0117413600</t>
  </si>
  <si>
    <t>Designated Local Content – Other</t>
  </si>
  <si>
    <t xml:space="preserve">Brazing Equipment and Consumables </t>
  </si>
  <si>
    <t>Air Liquide (Pty) Ltd – Gauteng (H/O)</t>
  </si>
  <si>
    <t>100+</t>
  </si>
  <si>
    <t>Bridget Zuma</t>
  </si>
  <si>
    <t>bridget.zuma@airliquide.com</t>
  </si>
  <si>
    <t>0872881100</t>
  </si>
  <si>
    <t>SASSDA member</t>
  </si>
  <si>
    <t>French comp[any with local manufacturing</t>
  </si>
  <si>
    <t>Coalition Engineering Supplies cc</t>
  </si>
  <si>
    <t>sales@coalitioncape.co.za</t>
  </si>
  <si>
    <t>0215520256</t>
  </si>
  <si>
    <t>fe.Stainless Steel Products</t>
  </si>
  <si>
    <t>fe.stainless.steelproducts@gmail.com</t>
  </si>
  <si>
    <t>0888771448</t>
  </si>
  <si>
    <t>GM Boiler &amp; Steam Consulting Engineering cc</t>
  </si>
  <si>
    <t>maureen@gmboiler.co.za</t>
  </si>
  <si>
    <t>0116738932</t>
  </si>
  <si>
    <t>Good Future Trading &amp; Projects 275 cc</t>
  </si>
  <si>
    <t>info@goodfutureprojects.co.za/camfab@telkomsa.net</t>
  </si>
  <si>
    <t>0314615613/0747713351</t>
  </si>
  <si>
    <t>100% women owned</t>
  </si>
  <si>
    <t>Hopfast Engineering Suppliers</t>
  </si>
  <si>
    <t>dirkfast@hopfast-supplies.com</t>
  </si>
  <si>
    <t>K Chetty Transport (Pty) Ltd</t>
  </si>
  <si>
    <t>kchettytransport@gmail.com</t>
  </si>
  <si>
    <t>0827901912</t>
  </si>
  <si>
    <t>Lincoln Electric Co South Africa (Pty) Ltd</t>
  </si>
  <si>
    <t>blamotte@lincolnelectric.eu</t>
  </si>
  <si>
    <t>0113120601</t>
  </si>
  <si>
    <t>American company</t>
  </si>
  <si>
    <t>Orion National (Pty) Ltd (was Palstave)</t>
  </si>
  <si>
    <t>shaun@orion-national.co.za</t>
  </si>
  <si>
    <t>012534516</t>
  </si>
  <si>
    <t>Thuthuka Welding Products cc</t>
  </si>
  <si>
    <t>matthew@thuthukawelding.co.za</t>
  </si>
  <si>
    <t>0118221303</t>
  </si>
  <si>
    <t>Weldamax (Pty) Ltd</t>
  </si>
  <si>
    <t>thomas.taljaard@weldamax.co.za</t>
  </si>
  <si>
    <t>0118419800</t>
  </si>
  <si>
    <t>Brushes - Stainless Steel</t>
  </si>
  <si>
    <t>Atlantic Abrasive &amp; Hardware (Pty) Ltd</t>
  </si>
  <si>
    <t>des@atlanticabrasive.co.za</t>
  </si>
  <si>
    <t>0219463590</t>
  </si>
  <si>
    <t>Coastland Sales cc</t>
  </si>
  <si>
    <t>garreth@coastlandsales.co.za</t>
  </si>
  <si>
    <t>0414534680</t>
  </si>
  <si>
    <t>SASSDA member; ISO certified</t>
  </si>
  <si>
    <t>Eraint Group International</t>
  </si>
  <si>
    <t>eraint.office@eraintgroup.com</t>
  </si>
  <si>
    <t>0222200250</t>
  </si>
  <si>
    <t>Euro Steel (Pty) Ltd</t>
  </si>
  <si>
    <t>info@eurosteel.co.za</t>
  </si>
  <si>
    <t>0861233876</t>
  </si>
  <si>
    <t>0827901918</t>
  </si>
  <si>
    <t>Lukas Abrasives SA (Pty) Ltd (Head Office)</t>
  </si>
  <si>
    <t>cynthiam@lukas.co.za</t>
  </si>
  <si>
    <t>0118251550</t>
  </si>
  <si>
    <t>German company</t>
  </si>
  <si>
    <t>Macsteel VRN Stainless</t>
  </si>
  <si>
    <t>stainless@vrn.co.za</t>
  </si>
  <si>
    <t>0118663100</t>
  </si>
  <si>
    <t>Multipunch cc</t>
  </si>
  <si>
    <t>info@multipunch.co.za</t>
  </si>
  <si>
    <t>0215560768</t>
  </si>
  <si>
    <t>National Stainless Steel Centre (Pty) Ltd</t>
  </si>
  <si>
    <t>info@nssc.co.za</t>
  </si>
  <si>
    <t>0115528800</t>
  </si>
  <si>
    <t>SASSDA members; ISO certified</t>
  </si>
  <si>
    <t>Shaun Butler</t>
  </si>
  <si>
    <t>0126534516</t>
  </si>
  <si>
    <t>Pferd SA (Pty) Ltd</t>
  </si>
  <si>
    <t>info@pferd.co.za</t>
  </si>
  <si>
    <t>0112304000</t>
  </si>
  <si>
    <t>Rebuff (Pty) Ltd</t>
  </si>
  <si>
    <t>sales@rebuff.co.za</t>
  </si>
  <si>
    <t>0119748951</t>
  </si>
  <si>
    <t>Santek Industrial Abrasives</t>
  </si>
  <si>
    <t>raymond@santek.co.za</t>
  </si>
  <si>
    <t>0118156258</t>
  </si>
  <si>
    <t>Saturn Stainless Industries (Pty) Ltd</t>
  </si>
  <si>
    <t>info@saturnstainless.co.za</t>
  </si>
  <si>
    <t>0218621144/3</t>
  </si>
  <si>
    <t>Simply Stainless Steel cc</t>
  </si>
  <si>
    <t>info@simplystainlesssteel.co.za</t>
  </si>
  <si>
    <t>0414841959</t>
  </si>
  <si>
    <t>Springbok Broom and Brush (Pty) Ltd</t>
  </si>
  <si>
    <t>david@wernerbrushware.co.za</t>
  </si>
  <si>
    <t>0118352136</t>
  </si>
  <si>
    <t>Stainless Trading (Pty) Ltd</t>
  </si>
  <si>
    <t>sales@stainlesstradingsa.com</t>
  </si>
  <si>
    <t>Air Products SA (Pty) Ltd</t>
  </si>
  <si>
    <t>govendea@airproducts.co.za</t>
  </si>
  <si>
    <t>0119776400</t>
  </si>
  <si>
    <t>0216534516</t>
  </si>
  <si>
    <t>Gas cutting equipment</t>
  </si>
  <si>
    <t>Argon Arc Welding Supplies (Pty) Ltd</t>
  </si>
  <si>
    <t>andy@argonarc.co.za</t>
  </si>
  <si>
    <t>0118947748</t>
  </si>
  <si>
    <t>0215520257</t>
  </si>
  <si>
    <t>ElecSteel (Pty) Ltd</t>
  </si>
  <si>
    <t>barendelecsteel@gmail.com / stephanelecsteel@gmail.com</t>
  </si>
  <si>
    <t>0119185270</t>
  </si>
  <si>
    <t>Gas Welding</t>
  </si>
  <si>
    <t>Generators</t>
  </si>
  <si>
    <t>0118947749</t>
  </si>
  <si>
    <t xml:space="preserve">Grinding Consumables </t>
  </si>
  <si>
    <t>0215520258</t>
  </si>
  <si>
    <t>Grinding Techniques (Pty) Ltd</t>
  </si>
  <si>
    <t>Nicolene Breitenbach</t>
  </si>
  <si>
    <t>nicolene.breitenbach@grindingtech.com</t>
  </si>
  <si>
    <t>0112716400</t>
  </si>
  <si>
    <t>SASSDA member; Iso certified</t>
  </si>
  <si>
    <t>New Horizon Metals cc</t>
  </si>
  <si>
    <t>nhmetals@telkomsa.net</t>
  </si>
  <si>
    <t>0315647380</t>
  </si>
  <si>
    <t>Sudmo (Savati) (Pty) Ltd</t>
  </si>
  <si>
    <t>christopher@savati.co.za</t>
  </si>
  <si>
    <t>0114521920</t>
  </si>
  <si>
    <t>Invertor Systems</t>
  </si>
  <si>
    <t>0118947750</t>
  </si>
  <si>
    <t>0215520259</t>
  </si>
  <si>
    <t>Hypertherm</t>
  </si>
  <si>
    <t>Craig Sterly</t>
  </si>
  <si>
    <t>craig.sterly@hypertherm.com</t>
  </si>
  <si>
    <t>0826099284</t>
  </si>
  <si>
    <t>Styria Stainless Steel Fabrication (Pty) Ltd</t>
  </si>
  <si>
    <t>Nigel</t>
  </si>
  <si>
    <t>nigel@styria.co.za</t>
  </si>
  <si>
    <t>0118241322</t>
  </si>
  <si>
    <t>SASSDA member; ISO certified; SANS certified</t>
  </si>
  <si>
    <t>Ozone Equipment</t>
  </si>
  <si>
    <t>Pickling &amp; Passivating Chemicals</t>
  </si>
  <si>
    <t>Edentec Industrial (Pty) Ltd</t>
  </si>
  <si>
    <t>harryb@edentec.co.za</t>
  </si>
  <si>
    <t>0114528790</t>
  </si>
  <si>
    <t>N E P Contracts</t>
  </si>
  <si>
    <t>nepcontractscc@gmail.com</t>
  </si>
  <si>
    <t>0314689988</t>
  </si>
  <si>
    <t>NDE Stainless Steel</t>
  </si>
  <si>
    <t>mike.campbell@nde.co.za</t>
  </si>
  <si>
    <t>0117910630</t>
  </si>
  <si>
    <t>Outokumpu (Pty) Ltd</t>
  </si>
  <si>
    <t>Margaret Lerm</t>
  </si>
  <si>
    <t>margeret.lerm@outokumpu.com</t>
  </si>
  <si>
    <t>0219141331</t>
  </si>
  <si>
    <t>Stainless Steel Solutions cc</t>
  </si>
  <si>
    <t>info@stainlesssteelsolutions.co.za</t>
  </si>
  <si>
    <t>0215563454</t>
  </si>
  <si>
    <t>Soldering Equipment</t>
  </si>
  <si>
    <t>0872881101</t>
  </si>
  <si>
    <t>0215520260</t>
  </si>
  <si>
    <t>0113120602</t>
  </si>
  <si>
    <t>0126534517</t>
  </si>
  <si>
    <t>0119185271</t>
  </si>
  <si>
    <t>Weld Purging Systems, Accessories &amp; Consumables</t>
  </si>
  <si>
    <t>0872881102</t>
  </si>
  <si>
    <t>0215520261</t>
  </si>
  <si>
    <t>0116738933</t>
  </si>
  <si>
    <t>0113120603</t>
  </si>
  <si>
    <t>0126534518</t>
  </si>
  <si>
    <t>0114521921</t>
  </si>
  <si>
    <t>Welding Consumables -Electrodes</t>
  </si>
  <si>
    <t>0872881103</t>
  </si>
  <si>
    <t>0118947751</t>
  </si>
  <si>
    <t>Bennie’s Welding Works</t>
  </si>
  <si>
    <t>tdavies@hawcweb.co.za</t>
  </si>
  <si>
    <t>0836361514</t>
  </si>
  <si>
    <t>0215520262</t>
  </si>
  <si>
    <t>0222200251</t>
  </si>
  <si>
    <t>0113120604</t>
  </si>
  <si>
    <t>Multi Alloys (Pty) Ltd</t>
  </si>
  <si>
    <t>kenp@multialloys.co.za</t>
  </si>
  <si>
    <t>0114662480</t>
  </si>
  <si>
    <t>0315647381</t>
  </si>
  <si>
    <t>0126534519</t>
  </si>
  <si>
    <t>0118221304</t>
  </si>
  <si>
    <t>0114521922</t>
  </si>
  <si>
    <t>Welding Consumables - Gases</t>
  </si>
  <si>
    <t>0872881104</t>
  </si>
  <si>
    <t>0119776401</t>
  </si>
  <si>
    <t>0836361515</t>
  </si>
  <si>
    <t>0222200252</t>
  </si>
  <si>
    <t>0113120605</t>
  </si>
  <si>
    <t>0315647382</t>
  </si>
  <si>
    <t>0126534520</t>
  </si>
  <si>
    <t>Welding core wire/ welding wire</t>
  </si>
  <si>
    <t>0222200253</t>
  </si>
  <si>
    <t>Welding Equipment</t>
  </si>
  <si>
    <t>0872881105</t>
  </si>
  <si>
    <t>0118947752</t>
  </si>
  <si>
    <t>0836361516</t>
  </si>
  <si>
    <t>0215520263</t>
  </si>
  <si>
    <t>0222200254</t>
  </si>
  <si>
    <t>0116738934</t>
  </si>
  <si>
    <t>0113120606</t>
  </si>
  <si>
    <t>M E S Stainless Engineering</t>
  </si>
  <si>
    <t>Jo-Ann De Smit</t>
  </si>
  <si>
    <t>stainles@afol.com.na</t>
  </si>
  <si>
    <t>Namibian company</t>
  </si>
  <si>
    <t>0315647383</t>
  </si>
  <si>
    <t>0126534521</t>
  </si>
  <si>
    <t>0118156259</t>
  </si>
  <si>
    <t>Scientific Engineering (Pty) Ltd</t>
  </si>
  <si>
    <t>parschau@scientific.co.za</t>
  </si>
  <si>
    <t>0115930446</t>
  </si>
  <si>
    <t>0118221305</t>
  </si>
  <si>
    <t>0119185272</t>
  </si>
  <si>
    <t>ISO 9001:2015 QMS and ISO 3834 welding certifications and its compliance with ASME VIII Div.1 and Div.2, API 650, and SANS 347, 2010 for pressure vessels.</t>
  </si>
  <si>
    <t>Styria</t>
  </si>
  <si>
    <t>sales@styria.co.za</t>
  </si>
  <si>
    <t>Dean Charsley</t>
  </si>
  <si>
    <t>0 11 230 5880</t>
  </si>
  <si>
    <t>taru.madangombe@se.com</t>
  </si>
  <si>
    <t>Taru Magangombe</t>
  </si>
  <si>
    <t xml:space="preserve">Vice President </t>
  </si>
  <si>
    <t>Brett Eloff</t>
  </si>
  <si>
    <t>Technical Consultant</t>
  </si>
  <si>
    <t>0119080381</t>
  </si>
  <si>
    <t>Cutting Gasses</t>
  </si>
  <si>
    <t>011 477 0320/087 820 1450</t>
  </si>
  <si>
    <t>031 701 4973/701 4973</t>
  </si>
  <si>
    <t>021 492-0116</t>
  </si>
  <si>
    <t>africancables@cbi-electric.com</t>
  </si>
  <si>
    <t>info@versalec.co.za</t>
  </si>
  <si>
    <t>The Preferential Procurement Regulations, 2017 ("the regulations") issued in terms of section 5 of the Preferential Procurement Policy Framework Act, 2000 (Act No. 5 of 2000) which came into effect on the of 1st April 2017, make provision for the Department of Trade, Industry and Competition (the dtic) to designate sectors in line with national development and industrial policies for local production.</t>
  </si>
  <si>
    <t>On each sheet a breakdown of designated sector, component or product is provided.</t>
  </si>
  <si>
    <t>Each sheet is broken down into individual ED Sub-Elements.</t>
  </si>
  <si>
    <t xml:space="preserve">Designated Local Content Market Intelligence: Supplier Database </t>
  </si>
  <si>
    <t xml:space="preserve">The authors hold no responsibility for the information continued in the document and cannot be held liable for the use thereof. </t>
  </si>
  <si>
    <t>For each designated sector, component or product, supplier names, years in the market, annual volumes, BEE rating, contact details and any certification information is publicly sourced (e.g. company websites) and consolidated into this list.</t>
  </si>
  <si>
    <t>200-SR-03E – Designated Local Content – Steel Power Pylons, Monopole Pylon, Steel Substation Structures, Power line Hardware, Street Lighting Steel Poles; and Steel Lattice Towers and Masts</t>
  </si>
  <si>
    <t xml:space="preserve">This resource was compiled by: </t>
  </si>
  <si>
    <t xml:space="preserve">Organisation </t>
  </si>
  <si>
    <t xml:space="preserve">Name </t>
  </si>
  <si>
    <t>Koketso Tlhabanelo</t>
  </si>
  <si>
    <t>Mandisa Mkhize</t>
  </si>
  <si>
    <t>Lisa Johansson</t>
  </si>
  <si>
    <t>Argon Poorun</t>
  </si>
  <si>
    <t>Yumna Gihwala-Salie</t>
  </si>
  <si>
    <t>Jack Radmore</t>
  </si>
  <si>
    <t>The Western Cape Department of Economic Development and Tourism</t>
  </si>
  <si>
    <t xml:space="preserve">The GreenCape Sector Development Agency </t>
  </si>
  <si>
    <t>A number of organisations provided information for inclusion in this open resource. There inputs were extremely valuable.</t>
  </si>
  <si>
    <r>
      <rPr>
        <b/>
        <sz val="12"/>
        <color rgb="FF000000"/>
        <rFont val="Arial"/>
        <family val="2"/>
      </rPr>
      <t xml:space="preserve">This publication has been made possible with the financial support of the Department for Business, Energy and Industrial Strategy (BEIS) in the context of the UK PACT (Partnering for Accelerated Climate Transitions) flagship programme under the International Climate Finance (ICF) portfolio. 
This publication is intended for the use by various stakeholders in the South African Renewable Energy eco system. 
This database does not represent an exhaustive list of suppliers and related information. The nature of the data contained in this database is continually evolving, as such, due care should be taken in interpreting and using the information presented in this database. 
The contents of this publication are the sole responsibility of GreenCape and do not necessarily reflect the views of the funders. For enquiries, please contact </t>
    </r>
    <r>
      <rPr>
        <b/>
        <u/>
        <sz val="12"/>
        <color rgb="FF1155CC"/>
        <rFont val="Arial"/>
        <family val="2"/>
      </rPr>
      <t>energy@green-cape.co.za</t>
    </r>
    <r>
      <rPr>
        <b/>
        <sz val="12"/>
        <color rgb="FF000000"/>
        <rFont val="Arial"/>
        <family val="2"/>
      </rPr>
      <t xml:space="preserve"> </t>
    </r>
  </si>
  <si>
    <t>Enertronica Santerno South Africa</t>
  </si>
  <si>
    <t>Country Manager, Sub-Saharan Africa</t>
  </si>
  <si>
    <t>Luigi Guerra</t>
  </si>
  <si>
    <t>luigi.guerra@santerno.com</t>
  </si>
  <si>
    <t>016 421  1054</t>
  </si>
  <si>
    <t>Actual plan to produce inverters with 40% LC through local assembly and local procurement of mechanical and electrical sub-components.</t>
  </si>
  <si>
    <t>Caracal Engineering</t>
  </si>
  <si>
    <t>Nathan Venter</t>
  </si>
  <si>
    <t>nathan@caracalengineering.com</t>
  </si>
  <si>
    <t>0828028964</t>
  </si>
  <si>
    <t>Operations Manager</t>
  </si>
  <si>
    <t>Sulaiman Gori</t>
  </si>
  <si>
    <t>sgori@pvhardware.es&gt;</t>
  </si>
  <si>
    <t>078 500 6744</t>
  </si>
  <si>
    <t>PVH</t>
  </si>
  <si>
    <t>Spain, South Africa, USA, Mexico, Brazil, Argentina, Saudi Arabia, UAE, India, Australia</t>
  </si>
  <si>
    <t>Transvaal pressed nuts &amp; bolts &amp; rivets</t>
  </si>
  <si>
    <t>Gawie Marais</t>
  </si>
  <si>
    <t>Marketing and Sales Manager</t>
  </si>
  <si>
    <t>gawie@tvlpnb.co.za</t>
  </si>
  <si>
    <t>011 900 1310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</si>
</sst>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m\ yyyy"/>
  </numFmts>
  <fonts count="40">
    <font>
      <sz val="10"/>
      <color rgb="FF000000"/>
      <name val="Arial"/>
    </font>
    <font>
      <sz val="11"/>
      <color rgb="FF000000"/>
      <name val="Calibri"/>
      <family val="2"/>
    </font>
    <font>
      <sz val="10"/>
      <name val="Arial"/>
      <family val="2"/>
    </font>
    <font>
      <sz val="10"/>
      <color rgb="FF000000"/>
      <name val="Arial"/>
      <family val="2"/>
    </font>
    <font>
      <b/>
      <sz val="11"/>
      <color rgb="FFFFFFFF"/>
      <name val="Calibri"/>
      <family val="2"/>
    </font>
    <font>
      <sz val="10"/>
      <color theme="1"/>
      <name val="Arial"/>
      <family val="2"/>
    </font>
    <font>
      <b/>
      <sz val="11"/>
      <color rgb="FF000000"/>
      <name val="Calibri"/>
      <family val="2"/>
    </font>
    <font>
      <u/>
      <sz val="10"/>
      <color rgb="FF1155CC"/>
      <name val="Arial"/>
      <family val="2"/>
    </font>
    <font>
      <sz val="8"/>
      <color rgb="FF000000"/>
      <name val="Arial"/>
      <family val="2"/>
    </font>
    <font>
      <sz val="5"/>
      <color rgb="FF000000"/>
      <name val="&quot;Times New Roman&quot;"/>
    </font>
    <font>
      <sz val="8"/>
      <color rgb="FF000000"/>
      <name val="&quot;Times New Roman&quot;"/>
    </font>
    <font>
      <u/>
      <sz val="10"/>
      <color rgb="FF0000FF"/>
      <name val="Arial"/>
      <family val="2"/>
    </font>
    <font>
      <u/>
      <sz val="10"/>
      <color theme="10"/>
      <name val="Arial"/>
      <family val="2"/>
    </font>
    <font>
      <sz val="10"/>
      <color theme="1"/>
      <name val="Arial"/>
      <family val="2"/>
    </font>
    <font>
      <b/>
      <u/>
      <sz val="10"/>
      <color theme="0"/>
      <name val="Arial"/>
      <family val="2"/>
    </font>
    <font>
      <b/>
      <sz val="10"/>
      <color rgb="FFFFFFFF"/>
      <name val="Calibri"/>
      <family val="2"/>
    </font>
    <font>
      <sz val="10"/>
      <color rgb="FF000000"/>
      <name val="Calibri"/>
      <family val="2"/>
    </font>
    <font>
      <b/>
      <sz val="10"/>
      <color rgb="FFFFFFFF"/>
      <name val="Arial"/>
      <family val="2"/>
      <scheme val="minor"/>
    </font>
    <font>
      <sz val="10"/>
      <color rgb="FF000000"/>
      <name val="Arial"/>
      <family val="2"/>
      <scheme val="minor"/>
    </font>
    <font>
      <sz val="10"/>
      <color theme="1"/>
      <name val="Arial"/>
      <family val="2"/>
      <scheme val="minor"/>
    </font>
    <font>
      <u/>
      <sz val="10"/>
      <color rgb="FF1155CC"/>
      <name val="Arial"/>
      <family val="2"/>
      <scheme val="minor"/>
    </font>
    <font>
      <b/>
      <u/>
      <sz val="10"/>
      <color theme="0"/>
      <name val="Arial"/>
      <family val="2"/>
      <scheme val="minor"/>
    </font>
    <font>
      <sz val="10"/>
      <color rgb="FF000000"/>
      <name val="Arial"/>
      <family val="2"/>
    </font>
    <font>
      <b/>
      <u/>
      <sz val="10"/>
      <color theme="0"/>
      <name val="Arial"/>
      <family val="2"/>
      <scheme val="major"/>
    </font>
    <font>
      <sz val="10"/>
      <color rgb="FF000000"/>
      <name val="Arial"/>
      <family val="2"/>
      <scheme val="major"/>
    </font>
    <font>
      <sz val="10"/>
      <color theme="1"/>
      <name val="Arial"/>
      <family val="2"/>
      <scheme val="major"/>
    </font>
    <font>
      <u/>
      <sz val="10"/>
      <color rgb="FF1155CC"/>
      <name val="Arial"/>
      <family val="2"/>
      <scheme val="major"/>
    </font>
    <font>
      <b/>
      <sz val="10"/>
      <color rgb="FFFFFFFF"/>
      <name val="Arial"/>
      <family val="2"/>
      <scheme val="major"/>
    </font>
    <font>
      <sz val="10"/>
      <name val="Arial"/>
      <family val="2"/>
      <scheme val="major"/>
    </font>
    <font>
      <u/>
      <sz val="10"/>
      <color rgb="FF1155CC"/>
      <name val="Calibri"/>
      <family val="2"/>
    </font>
    <font>
      <u/>
      <sz val="10"/>
      <color rgb="FF0563C1"/>
      <name val="Arial"/>
      <family val="2"/>
      <scheme val="major"/>
    </font>
    <font>
      <b/>
      <sz val="48"/>
      <color rgb="FFFFFFFF"/>
      <name val="Calibri"/>
      <family val="2"/>
    </font>
    <font>
      <sz val="48"/>
      <color rgb="FF000000"/>
      <name val="Arial"/>
      <family val="2"/>
    </font>
    <font>
      <b/>
      <sz val="28"/>
      <color rgb="FFFFFFFF"/>
      <name val="Calibri"/>
      <family val="2"/>
    </font>
    <font>
      <sz val="28"/>
      <color rgb="FF000000"/>
      <name val="Arial"/>
      <family val="2"/>
    </font>
    <font>
      <sz val="12"/>
      <color rgb="FF000000"/>
      <name val="Arial"/>
      <family val="2"/>
    </font>
    <font>
      <b/>
      <sz val="10"/>
      <color theme="0"/>
      <name val="Arial"/>
      <family val="2"/>
    </font>
    <font>
      <b/>
      <u/>
      <sz val="12"/>
      <color rgb="FF000000"/>
      <name val="Arial"/>
      <family val="2"/>
    </font>
    <font>
      <b/>
      <sz val="12"/>
      <color rgb="FF000000"/>
      <name val="Arial"/>
      <family val="2"/>
    </font>
    <font>
      <b/>
      <u/>
      <sz val="12"/>
      <color rgb="FF1155CC"/>
      <name val="Arial"/>
      <family val="2"/>
    </font>
  </fonts>
  <fills count="7">
    <fill>
      <patternFill patternType="none"/>
    </fill>
    <fill>
      <patternFill patternType="gray125"/>
    </fill>
    <fill>
      <patternFill patternType="solid">
        <fgColor rgb="FF00B050"/>
        <bgColor rgb="FF00B050"/>
      </patternFill>
    </fill>
    <fill>
      <patternFill patternType="solid">
        <fgColor rgb="FFEFEFEF"/>
        <bgColor rgb="FFEFEFEF"/>
      </patternFill>
    </fill>
    <fill>
      <patternFill patternType="solid">
        <fgColor theme="0"/>
        <bgColor theme="0"/>
      </patternFill>
    </fill>
    <fill>
      <patternFill patternType="solid">
        <fgColor rgb="FF305496"/>
        <bgColor rgb="FF305496"/>
      </patternFill>
    </fill>
    <fill>
      <patternFill patternType="solid">
        <fgColor rgb="FF00B050"/>
        <bgColor indexed="64"/>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s>
  <cellStyleXfs count="2">
    <xf numFmtId="0" fontId="0" fillId="0" borderId="0"/>
    <xf numFmtId="0" fontId="12" fillId="0" borderId="0" applyNumberFormat="0" applyFill="0" applyBorder="0" applyAlignment="0" applyProtection="0"/>
  </cellStyleXfs>
  <cellXfs count="108">
    <xf numFmtId="0" fontId="0" fillId="0" borderId="0" xfId="0" applyFont="1" applyAlignment="1"/>
    <xf numFmtId="0" fontId="1" fillId="2" borderId="0" xfId="0" applyFont="1" applyFill="1" applyAlignment="1"/>
    <xf numFmtId="0" fontId="2" fillId="2" borderId="0" xfId="0" applyFont="1" applyFill="1"/>
    <xf numFmtId="0" fontId="2" fillId="4" borderId="0" xfId="0" applyFont="1" applyFill="1"/>
    <xf numFmtId="0" fontId="3" fillId="4" borderId="0" xfId="0" applyFont="1" applyFill="1" applyAlignment="1"/>
    <xf numFmtId="0" fontId="3" fillId="4" borderId="0" xfId="0" applyFont="1" applyFill="1"/>
    <xf numFmtId="0" fontId="4" fillId="2" borderId="0" xfId="0" applyFont="1" applyFill="1" applyAlignment="1"/>
    <xf numFmtId="0" fontId="2" fillId="0" borderId="0" xfId="0" applyFont="1" applyAlignment="1">
      <alignment wrapText="1"/>
    </xf>
    <xf numFmtId="0" fontId="5" fillId="0" borderId="0" xfId="0" applyFont="1" applyAlignment="1">
      <alignment wrapText="1"/>
    </xf>
    <xf numFmtId="0" fontId="5" fillId="0" borderId="0" xfId="0" applyFont="1" applyAlignment="1"/>
    <xf numFmtId="0" fontId="2" fillId="0" borderId="0" xfId="0" applyFont="1" applyAlignment="1"/>
    <xf numFmtId="0" fontId="5" fillId="2" borderId="0" xfId="0" applyFont="1" applyFill="1"/>
    <xf numFmtId="0" fontId="6" fillId="2" borderId="0" xfId="0" applyFont="1" applyFill="1" applyAlignment="1"/>
    <xf numFmtId="0" fontId="7" fillId="0" borderId="0" xfId="0" applyFont="1" applyAlignment="1"/>
    <xf numFmtId="0" fontId="4" fillId="5" borderId="1" xfId="0" applyFont="1" applyFill="1" applyBorder="1" applyAlignment="1">
      <alignment horizontal="left"/>
    </xf>
    <xf numFmtId="0" fontId="4" fillId="5" borderId="2" xfId="0" applyFont="1" applyFill="1" applyBorder="1" applyAlignment="1">
      <alignment horizontal="center"/>
    </xf>
    <xf numFmtId="0" fontId="5" fillId="0" borderId="0" xfId="0" applyFont="1"/>
    <xf numFmtId="0" fontId="4" fillId="5" borderId="3" xfId="0" applyFont="1" applyFill="1" applyBorder="1" applyAlignment="1"/>
    <xf numFmtId="0" fontId="4" fillId="5" borderId="3" xfId="0" applyFont="1" applyFill="1" applyBorder="1" applyAlignment="1">
      <alignment horizontal="center"/>
    </xf>
    <xf numFmtId="0" fontId="8" fillId="0" borderId="4" xfId="0" applyFont="1" applyBorder="1" applyAlignment="1">
      <alignment horizontal="center"/>
    </xf>
    <xf numFmtId="0" fontId="8" fillId="0" borderId="6" xfId="0" applyFont="1" applyBorder="1" applyAlignment="1"/>
    <xf numFmtId="9" fontId="8" fillId="0" borderId="6" xfId="0" applyNumberFormat="1" applyFont="1" applyBorder="1" applyAlignment="1">
      <alignment horizontal="center"/>
    </xf>
    <xf numFmtId="0" fontId="9" fillId="0" borderId="4" xfId="0" applyFont="1" applyBorder="1" applyAlignment="1">
      <alignment horizontal="center"/>
    </xf>
    <xf numFmtId="0" fontId="10" fillId="0" borderId="4" xfId="0" applyFont="1" applyBorder="1" applyAlignment="1">
      <alignment horizontal="center"/>
    </xf>
    <xf numFmtId="0" fontId="8" fillId="0" borderId="7" xfId="0" applyFont="1" applyBorder="1" applyAlignment="1"/>
    <xf numFmtId="9" fontId="8" fillId="0" borderId="7" xfId="0" applyNumberFormat="1" applyFont="1" applyBorder="1" applyAlignment="1">
      <alignment horizontal="center"/>
    </xf>
    <xf numFmtId="0" fontId="8" fillId="0" borderId="8" xfId="0" applyFont="1" applyBorder="1" applyAlignment="1"/>
    <xf numFmtId="9" fontId="8" fillId="0" borderId="8" xfId="0" applyNumberFormat="1" applyFont="1" applyBorder="1" applyAlignment="1">
      <alignment horizontal="center"/>
    </xf>
    <xf numFmtId="0" fontId="8" fillId="0" borderId="3" xfId="0" applyFont="1" applyBorder="1" applyAlignment="1"/>
    <xf numFmtId="9" fontId="8" fillId="0" borderId="3" xfId="0" applyNumberFormat="1" applyFont="1" applyBorder="1" applyAlignment="1">
      <alignment horizontal="center"/>
    </xf>
    <xf numFmtId="9" fontId="8" fillId="0" borderId="4" xfId="0" applyNumberFormat="1" applyFont="1" applyBorder="1" applyAlignment="1">
      <alignment horizontal="center"/>
    </xf>
    <xf numFmtId="9" fontId="8" fillId="0" borderId="9" xfId="0" applyNumberFormat="1" applyFont="1" applyBorder="1" applyAlignment="1">
      <alignment horizontal="center"/>
    </xf>
    <xf numFmtId="0" fontId="8" fillId="0" borderId="7" xfId="0" applyFont="1" applyBorder="1" applyAlignment="1">
      <alignment horizontal="right"/>
    </xf>
    <xf numFmtId="0" fontId="5" fillId="0" borderId="0" xfId="0" applyFont="1" applyAlignment="1">
      <alignment horizontal="center"/>
    </xf>
    <xf numFmtId="0" fontId="11" fillId="0" borderId="0" xfId="0" applyFont="1" applyAlignment="1"/>
    <xf numFmtId="0" fontId="12" fillId="0" borderId="0" xfId="1" applyAlignment="1"/>
    <xf numFmtId="0" fontId="14" fillId="2" borderId="2" xfId="1" applyFont="1" applyFill="1" applyBorder="1" applyAlignment="1">
      <alignment horizontal="center"/>
    </xf>
    <xf numFmtId="0" fontId="15" fillId="5" borderId="1" xfId="0" applyFont="1" applyFill="1" applyBorder="1" applyAlignment="1">
      <alignment horizontal="left"/>
    </xf>
    <xf numFmtId="0" fontId="15" fillId="5" borderId="10" xfId="0" applyFont="1" applyFill="1" applyBorder="1" applyAlignment="1">
      <alignment horizontal="center"/>
    </xf>
    <xf numFmtId="0" fontId="15" fillId="5" borderId="3" xfId="0" applyFont="1" applyFill="1" applyBorder="1" applyAlignment="1"/>
    <xf numFmtId="0" fontId="15" fillId="5" borderId="3" xfId="0" applyFont="1" applyFill="1" applyBorder="1" applyAlignment="1">
      <alignment horizontal="center"/>
    </xf>
    <xf numFmtId="0" fontId="15" fillId="5" borderId="8" xfId="0" applyFont="1" applyFill="1" applyBorder="1" applyAlignment="1">
      <alignment horizontal="center"/>
    </xf>
    <xf numFmtId="0" fontId="13" fillId="0" borderId="0" xfId="0" applyFont="1" applyAlignment="1"/>
    <xf numFmtId="0" fontId="16" fillId="0" borderId="0" xfId="0" applyFont="1" applyAlignment="1"/>
    <xf numFmtId="0" fontId="13" fillId="0" borderId="0" xfId="0" applyFont="1" applyAlignment="1">
      <alignment horizontal="center"/>
    </xf>
    <xf numFmtId="0" fontId="17" fillId="5" borderId="1" xfId="0" applyFont="1" applyFill="1" applyBorder="1" applyAlignment="1">
      <alignment horizontal="left"/>
    </xf>
    <xf numFmtId="0" fontId="17" fillId="5" borderId="1" xfId="0" applyFont="1" applyFill="1" applyBorder="1" applyAlignment="1">
      <alignment horizontal="center"/>
    </xf>
    <xf numFmtId="0" fontId="18" fillId="0" borderId="0" xfId="0" applyFont="1" applyAlignment="1"/>
    <xf numFmtId="0" fontId="17" fillId="5" borderId="3" xfId="0" applyFont="1" applyFill="1" applyBorder="1" applyAlignment="1"/>
    <xf numFmtId="0" fontId="17" fillId="5" borderId="3" xfId="0" applyFont="1" applyFill="1" applyBorder="1" applyAlignment="1">
      <alignment horizontal="center"/>
    </xf>
    <xf numFmtId="0" fontId="19" fillId="0" borderId="0" xfId="0" applyFont="1" applyAlignment="1"/>
    <xf numFmtId="0" fontId="20" fillId="0" borderId="0" xfId="0" applyFont="1" applyAlignment="1"/>
    <xf numFmtId="0" fontId="19" fillId="0" borderId="0" xfId="0" applyFont="1" applyAlignment="1">
      <alignment horizontal="center"/>
    </xf>
    <xf numFmtId="0" fontId="18" fillId="0" borderId="0" xfId="0" applyFont="1" applyAlignment="1">
      <alignment horizontal="center"/>
    </xf>
    <xf numFmtId="0" fontId="17" fillId="5" borderId="3" xfId="0" applyFont="1" applyFill="1" applyBorder="1" applyAlignment="1">
      <alignment horizontal="left"/>
    </xf>
    <xf numFmtId="0" fontId="19" fillId="0" borderId="0" xfId="0" applyFont="1" applyAlignment="1">
      <alignment horizontal="left"/>
    </xf>
    <xf numFmtId="0" fontId="18" fillId="0" borderId="0" xfId="0" applyFont="1" applyAlignment="1">
      <alignment horizontal="left"/>
    </xf>
    <xf numFmtId="0" fontId="21" fillId="2" borderId="2" xfId="1" applyFont="1" applyFill="1" applyBorder="1" applyAlignment="1">
      <alignment horizontal="center"/>
    </xf>
    <xf numFmtId="0" fontId="22" fillId="0" borderId="0" xfId="0" applyFont="1" applyAlignment="1"/>
    <xf numFmtId="0" fontId="16" fillId="0" borderId="0" xfId="0" quotePrefix="1" applyFont="1" applyAlignment="1"/>
    <xf numFmtId="0" fontId="13" fillId="0" borderId="0" xfId="0" applyFont="1"/>
    <xf numFmtId="0" fontId="23" fillId="2" borderId="2" xfId="1" applyFont="1" applyFill="1" applyBorder="1" applyAlignment="1">
      <alignment horizontal="center"/>
    </xf>
    <xf numFmtId="0" fontId="24" fillId="0" borderId="0" xfId="0" applyFont="1" applyAlignment="1"/>
    <xf numFmtId="0" fontId="25" fillId="0" borderId="0" xfId="0" applyFont="1" applyAlignment="1"/>
    <xf numFmtId="0" fontId="26" fillId="0" borderId="0" xfId="0" applyFont="1" applyAlignment="1"/>
    <xf numFmtId="0" fontId="25" fillId="0" borderId="0" xfId="0" applyFont="1"/>
    <xf numFmtId="0" fontId="27" fillId="5" borderId="10" xfId="0" applyFont="1" applyFill="1" applyBorder="1" applyAlignment="1">
      <alignment horizontal="center"/>
    </xf>
    <xf numFmtId="0" fontId="27" fillId="5" borderId="3" xfId="0" applyFont="1" applyFill="1" applyBorder="1" applyAlignment="1"/>
    <xf numFmtId="0" fontId="27" fillId="5" borderId="3" xfId="0" applyFont="1" applyFill="1" applyBorder="1" applyAlignment="1">
      <alignment horizontal="center"/>
    </xf>
    <xf numFmtId="0" fontId="27" fillId="5" borderId="8" xfId="0" applyFont="1" applyFill="1" applyBorder="1" applyAlignment="1">
      <alignment horizontal="center"/>
    </xf>
    <xf numFmtId="0" fontId="24" fillId="0" borderId="7" xfId="0" applyFont="1" applyBorder="1" applyAlignment="1"/>
    <xf numFmtId="0" fontId="15" fillId="5" borderId="2" xfId="0" applyFont="1" applyFill="1" applyBorder="1" applyAlignment="1">
      <alignment horizontal="center"/>
    </xf>
    <xf numFmtId="0" fontId="29" fillId="0" borderId="0" xfId="0" applyFont="1" applyAlignment="1"/>
    <xf numFmtId="0" fontId="22" fillId="0" borderId="0" xfId="0" applyFont="1" applyAlignment="1">
      <alignment horizontal="center"/>
    </xf>
    <xf numFmtId="0" fontId="16" fillId="0" borderId="0" xfId="0" applyFont="1" applyAlignment="1">
      <alignment horizontal="center"/>
    </xf>
    <xf numFmtId="0" fontId="13" fillId="0" borderId="11" xfId="0" applyFont="1" applyBorder="1"/>
    <xf numFmtId="0" fontId="27" fillId="5" borderId="2" xfId="0" applyFont="1" applyFill="1" applyBorder="1" applyAlignment="1">
      <alignment horizontal="center"/>
    </xf>
    <xf numFmtId="0" fontId="25" fillId="0" borderId="0" xfId="0" applyFont="1" applyAlignment="1">
      <alignment horizontal="center"/>
    </xf>
    <xf numFmtId="0" fontId="24" fillId="0" borderId="0" xfId="0" applyFont="1" applyAlignment="1">
      <alignment horizontal="center"/>
    </xf>
    <xf numFmtId="0" fontId="27" fillId="5" borderId="1" xfId="0" applyFont="1" applyFill="1" applyBorder="1" applyAlignment="1">
      <alignment horizontal="left" wrapText="1"/>
    </xf>
    <xf numFmtId="0" fontId="30" fillId="0" borderId="0" xfId="0" applyFont="1" applyAlignment="1"/>
    <xf numFmtId="0" fontId="2" fillId="0" borderId="0" xfId="0" applyFont="1" applyAlignment="1">
      <alignment vertical="top" wrapText="1"/>
    </xf>
    <xf numFmtId="0" fontId="35" fillId="3" borderId="0" xfId="0" applyFont="1" applyFill="1" applyAlignment="1">
      <alignment vertical="top"/>
    </xf>
    <xf numFmtId="0" fontId="35" fillId="0" borderId="0" xfId="0" applyFont="1" applyAlignment="1">
      <alignment vertical="top"/>
    </xf>
    <xf numFmtId="0" fontId="3" fillId="0" borderId="0" xfId="0" applyFont="1" applyAlignment="1"/>
    <xf numFmtId="0" fontId="36" fillId="2" borderId="0" xfId="0" applyFont="1" applyFill="1"/>
    <xf numFmtId="0" fontId="0" fillId="6" borderId="0" xfId="0" applyFont="1" applyFill="1" applyAlignment="1"/>
    <xf numFmtId="0" fontId="3" fillId="0" borderId="0" xfId="0" applyFont="1" applyAlignment="1">
      <alignment horizontal="center"/>
    </xf>
    <xf numFmtId="0" fontId="31" fillId="2" borderId="0" xfId="0" applyFont="1" applyFill="1" applyAlignment="1"/>
    <xf numFmtId="0" fontId="32" fillId="0" borderId="0" xfId="0" applyFont="1" applyAlignment="1"/>
    <xf numFmtId="0" fontId="33" fillId="2" borderId="0" xfId="0" applyFont="1" applyFill="1" applyAlignment="1"/>
    <xf numFmtId="0" fontId="34" fillId="0" borderId="0" xfId="0" applyFont="1" applyAlignment="1"/>
    <xf numFmtId="164" fontId="33" fillId="2" borderId="0" xfId="0" applyNumberFormat="1" applyFont="1" applyFill="1" applyAlignment="1">
      <alignment horizontal="left"/>
    </xf>
    <xf numFmtId="0" fontId="37" fillId="3" borderId="0" xfId="0" applyFont="1" applyFill="1" applyAlignment="1">
      <alignment horizontal="left" vertical="top" wrapText="1"/>
    </xf>
    <xf numFmtId="0" fontId="8" fillId="0" borderId="4" xfId="0" applyFont="1" applyBorder="1" applyAlignment="1">
      <alignment horizontal="center"/>
    </xf>
    <xf numFmtId="0" fontId="2" fillId="0" borderId="4" xfId="0" applyFont="1" applyBorder="1"/>
    <xf numFmtId="0" fontId="2" fillId="0" borderId="9" xfId="0" applyFont="1" applyBorder="1"/>
    <xf numFmtId="0" fontId="8" fillId="0" borderId="4" xfId="0" applyFont="1" applyBorder="1" applyAlignment="1">
      <alignment wrapText="1"/>
    </xf>
    <xf numFmtId="0" fontId="8" fillId="0" borderId="4" xfId="0" applyFont="1" applyBorder="1" applyAlignment="1">
      <alignment horizontal="center" wrapText="1"/>
    </xf>
    <xf numFmtId="9" fontId="8" fillId="0" borderId="4" xfId="0" applyNumberFormat="1" applyFont="1" applyBorder="1" applyAlignment="1">
      <alignment horizontal="center"/>
    </xf>
    <xf numFmtId="0" fontId="8" fillId="0" borderId="4" xfId="0" applyFont="1" applyBorder="1" applyAlignment="1">
      <alignment horizontal="left"/>
    </xf>
    <xf numFmtId="0" fontId="8" fillId="0" borderId="4" xfId="0" applyFont="1" applyBorder="1" applyAlignment="1">
      <alignment horizontal="center" vertical="top" wrapText="1"/>
    </xf>
    <xf numFmtId="0" fontId="8" fillId="0" borderId="4" xfId="0" applyFont="1" applyBorder="1" applyAlignment="1">
      <alignment vertical="top" wrapText="1"/>
    </xf>
    <xf numFmtId="0" fontId="8" fillId="0" borderId="5" xfId="0" applyFont="1" applyBorder="1" applyAlignment="1">
      <alignment horizontal="center" vertical="top" wrapText="1"/>
    </xf>
    <xf numFmtId="0" fontId="10" fillId="0" borderId="4" xfId="0" applyFont="1" applyBorder="1" applyAlignment="1">
      <alignment horizontal="center"/>
    </xf>
    <xf numFmtId="0" fontId="27" fillId="5" borderId="1" xfId="0" applyFont="1" applyFill="1" applyBorder="1" applyAlignment="1">
      <alignment horizontal="center"/>
    </xf>
    <xf numFmtId="0" fontId="28" fillId="0" borderId="2" xfId="0" applyFont="1" applyBorder="1"/>
    <xf numFmtId="0" fontId="28" fillId="0" borderId="10" xfId="0" applyFont="1" applyBorder="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27504</xdr:colOff>
      <xdr:row>7</xdr:row>
      <xdr:rowOff>28522</xdr:rowOff>
    </xdr:from>
    <xdr:ext cx="6320118" cy="6689912"/>
    <xdr:pic>
      <xdr:nvPicPr>
        <xdr:cNvPr id="3" name="image1.png" title="Image"/>
        <xdr:cNvPicPr preferRelativeResize="0"/>
      </xdr:nvPicPr>
      <xdr:blipFill rotWithShape="1">
        <a:blip xmlns:r="http://schemas.openxmlformats.org/officeDocument/2006/relationships" r:embed="rId1" cstate="print"/>
        <a:srcRect t="19866"/>
        <a:stretch/>
      </xdr:blipFill>
      <xdr:spPr>
        <a:xfrm>
          <a:off x="27504" y="4150249"/>
          <a:ext cx="6320118" cy="6689912"/>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green-cape.co.za"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klinger.co.za/company/locations/" TargetMode="External"/><Relationship Id="rId18" Type="http://schemas.openxmlformats.org/officeDocument/2006/relationships/hyperlink" Target="http://tvminternational.com/stainless-steel-gate-valve-manufacture-supplier-durban-johannesburg-capetown-south-africa/" TargetMode="External"/><Relationship Id="rId26" Type="http://schemas.openxmlformats.org/officeDocument/2006/relationships/hyperlink" Target="https://klinger.co.za/company/locations/" TargetMode="External"/><Relationship Id="rId39" Type="http://schemas.openxmlformats.org/officeDocument/2006/relationships/hyperlink" Target="https://macsteel.co.za/product/safety-valves-equipment-gresswell-safety-relief-valves/" TargetMode="External"/><Relationship Id="rId21" Type="http://schemas.openxmlformats.org/officeDocument/2006/relationships/hyperlink" Target="https://macsteel.co.za/product/safety-valves-equipment-gresswell-safety-relief-valves/" TargetMode="External"/><Relationship Id="rId34" Type="http://schemas.openxmlformats.org/officeDocument/2006/relationships/hyperlink" Target="https://www.avkvalves.co.za/en/industrial-solutions/power-generation" TargetMode="External"/><Relationship Id="rId42" Type="http://schemas.openxmlformats.org/officeDocument/2006/relationships/hyperlink" Target="https://macsteel.co.za/product/safety-valves-equipment-gresswell-safety-relief-valves/" TargetMode="External"/><Relationship Id="rId47" Type="http://schemas.openxmlformats.org/officeDocument/2006/relationships/hyperlink" Target="http://www.rexus.co.za/about" TargetMode="External"/><Relationship Id="rId50" Type="http://schemas.openxmlformats.org/officeDocument/2006/relationships/hyperlink" Target="https://www.avkvalves.co.za/en/industrial-solutions/power-generation" TargetMode="External"/><Relationship Id="rId55" Type="http://schemas.openxmlformats.org/officeDocument/2006/relationships/hyperlink" Target="http://www.mitech.co.za/products/" TargetMode="External"/><Relationship Id="rId7" Type="http://schemas.openxmlformats.org/officeDocument/2006/relationships/hyperlink" Target="https://www.boschrexroth.africa/pressure-relief-valves" TargetMode="External"/><Relationship Id="rId2" Type="http://schemas.openxmlformats.org/officeDocument/2006/relationships/hyperlink" Target="mailto:nivenp@rgrtech.co.za" TargetMode="External"/><Relationship Id="rId16" Type="http://schemas.openxmlformats.org/officeDocument/2006/relationships/hyperlink" Target="https://www.pacevalves.co.za/" TargetMode="External"/><Relationship Id="rId29" Type="http://schemas.openxmlformats.org/officeDocument/2006/relationships/hyperlink" Target="http://www.mitech.co.za/products/" TargetMode="External"/><Relationship Id="rId11" Type="http://schemas.openxmlformats.org/officeDocument/2006/relationships/hyperlink" Target="https://www.avkvalves.co.za/en/industrial-solutions/power-generation" TargetMode="External"/><Relationship Id="rId24" Type="http://schemas.openxmlformats.org/officeDocument/2006/relationships/hyperlink" Target="https://www.boschrexroth.africa/pressure-relief-valves" TargetMode="External"/><Relationship Id="rId32" Type="http://schemas.openxmlformats.org/officeDocument/2006/relationships/hyperlink" Target="https://www.boschrexroth.africa/pressure-relief-valves" TargetMode="External"/><Relationship Id="rId37" Type="http://schemas.openxmlformats.org/officeDocument/2006/relationships/hyperlink" Target="https://klinger.co.za/company/locations/" TargetMode="External"/><Relationship Id="rId40" Type="http://schemas.openxmlformats.org/officeDocument/2006/relationships/hyperlink" Target="https://kvcontrols.co.za/about-kv-controls" TargetMode="External"/><Relationship Id="rId45" Type="http://schemas.openxmlformats.org/officeDocument/2006/relationships/hyperlink" Target="https://www.boschrexroth.africa/pressure-relief-valves" TargetMode="External"/><Relationship Id="rId53" Type="http://schemas.openxmlformats.org/officeDocument/2006/relationships/hyperlink" Target="https://www.pacevalves.co.za/" TargetMode="External"/><Relationship Id="rId5" Type="http://schemas.openxmlformats.org/officeDocument/2006/relationships/hyperlink" Target="mailto:support.za@ksb.com" TargetMode="External"/><Relationship Id="rId10" Type="http://schemas.openxmlformats.org/officeDocument/2006/relationships/hyperlink" Target="https://www.pacevalves.co.za/" TargetMode="External"/><Relationship Id="rId19" Type="http://schemas.openxmlformats.org/officeDocument/2006/relationships/hyperlink" Target="https://www.avkvalves.co.za/en/industrial-solutions/power-generation" TargetMode="External"/><Relationship Id="rId31" Type="http://schemas.openxmlformats.org/officeDocument/2006/relationships/hyperlink" Target="https://macsteel.co.za/product/safety-valves-equipment-gresswell-safety-relief-valves/" TargetMode="External"/><Relationship Id="rId44" Type="http://schemas.openxmlformats.org/officeDocument/2006/relationships/hyperlink" Target="https://www.avkvalves.co.za/en/industrial-solutions/power-generation" TargetMode="External"/><Relationship Id="rId52" Type="http://schemas.openxmlformats.org/officeDocument/2006/relationships/hyperlink" Target="https://www.avkvalves.co.za/en/industrial-solutions/power-generation" TargetMode="External"/><Relationship Id="rId4" Type="http://schemas.openxmlformats.org/officeDocument/2006/relationships/hyperlink" Target="https://www.ksb.com/en-za" TargetMode="External"/><Relationship Id="rId9" Type="http://schemas.openxmlformats.org/officeDocument/2006/relationships/hyperlink" Target="mailto:support.za@ksb.com" TargetMode="External"/><Relationship Id="rId14" Type="http://schemas.openxmlformats.org/officeDocument/2006/relationships/hyperlink" Target="https://www.avkvalves.co.za/en/industrial-solutions/power-generation" TargetMode="External"/><Relationship Id="rId22" Type="http://schemas.openxmlformats.org/officeDocument/2006/relationships/hyperlink" Target="https://emvafrica.co.za/our-team/" TargetMode="External"/><Relationship Id="rId27" Type="http://schemas.openxmlformats.org/officeDocument/2006/relationships/hyperlink" Target="https://www.boschrexroth.africa/pressure-relief-valves" TargetMode="External"/><Relationship Id="rId30" Type="http://schemas.openxmlformats.org/officeDocument/2006/relationships/hyperlink" Target="http://www.invalve.co.za/" TargetMode="External"/><Relationship Id="rId35" Type="http://schemas.openxmlformats.org/officeDocument/2006/relationships/hyperlink" Target="https://www.woodlandsfire.co.za/systems.html" TargetMode="External"/><Relationship Id="rId43" Type="http://schemas.openxmlformats.org/officeDocument/2006/relationships/hyperlink" Target="https://kvcontrols.co.za/about-kv-controls" TargetMode="External"/><Relationship Id="rId48" Type="http://schemas.openxmlformats.org/officeDocument/2006/relationships/hyperlink" Target="https://kvcontrols.co.za/about-kv-controls" TargetMode="External"/><Relationship Id="rId56" Type="http://schemas.openxmlformats.org/officeDocument/2006/relationships/hyperlink" Target="https://www.avkvalves.co.za/en/industrial-solutions/power-generation" TargetMode="External"/><Relationship Id="rId8" Type="http://schemas.openxmlformats.org/officeDocument/2006/relationships/hyperlink" Target="https://www.ksb.com/en-za" TargetMode="External"/><Relationship Id="rId51" Type="http://schemas.openxmlformats.org/officeDocument/2006/relationships/hyperlink" Target="https://www.boschrexroth.africa/pressure-relief-valves" TargetMode="External"/><Relationship Id="rId3" Type="http://schemas.openxmlformats.org/officeDocument/2006/relationships/hyperlink" Target="https://klinger.co.za/company/locations/" TargetMode="External"/><Relationship Id="rId12" Type="http://schemas.openxmlformats.org/officeDocument/2006/relationships/hyperlink" Target="http://tvminternational.com/stainless-steel-gate-valve-manufacture-supplier-durban-johannesburg-capetown-south-africa/" TargetMode="External"/><Relationship Id="rId17" Type="http://schemas.openxmlformats.org/officeDocument/2006/relationships/hyperlink" Target="http://bovaco.co.za/Pages/Products.asp" TargetMode="External"/><Relationship Id="rId25" Type="http://schemas.openxmlformats.org/officeDocument/2006/relationships/hyperlink" Target="https://www.avkvalves.co.za/en/industrial-solutions/power-generation" TargetMode="External"/><Relationship Id="rId33" Type="http://schemas.openxmlformats.org/officeDocument/2006/relationships/hyperlink" Target="https://dosetech.co.za/" TargetMode="External"/><Relationship Id="rId38" Type="http://schemas.openxmlformats.org/officeDocument/2006/relationships/hyperlink" Target="https://www.pacevalves.co.za/" TargetMode="External"/><Relationship Id="rId46" Type="http://schemas.openxmlformats.org/officeDocument/2006/relationships/hyperlink" Target="https://inbal.co.za/" TargetMode="External"/><Relationship Id="rId20" Type="http://schemas.openxmlformats.org/officeDocument/2006/relationships/hyperlink" Target="https://www.boschrexroth.africa/pressure-relief-valves" TargetMode="External"/><Relationship Id="rId41" Type="http://schemas.openxmlformats.org/officeDocument/2006/relationships/hyperlink" Target="https://www.avkvalves.co.za/en/industrial-solutions/power-generation" TargetMode="External"/><Relationship Id="rId54" Type="http://schemas.openxmlformats.org/officeDocument/2006/relationships/hyperlink" Target="https://klinger.co.za/company/locations/" TargetMode="External"/><Relationship Id="rId1" Type="http://schemas.openxmlformats.org/officeDocument/2006/relationships/hyperlink" Target="https://www.rgrtech.co.za/" TargetMode="External"/><Relationship Id="rId6" Type="http://schemas.openxmlformats.org/officeDocument/2006/relationships/hyperlink" Target="https://kiravalves.co.za/" TargetMode="External"/><Relationship Id="rId15" Type="http://schemas.openxmlformats.org/officeDocument/2006/relationships/hyperlink" Target="https://macsteel.co.za/product/safety-valves-equipment-gresswell-safety-relief-valves/" TargetMode="External"/><Relationship Id="rId23" Type="http://schemas.openxmlformats.org/officeDocument/2006/relationships/hyperlink" Target="https://axiomsa.co.za/about-us/" TargetMode="External"/><Relationship Id="rId28" Type="http://schemas.openxmlformats.org/officeDocument/2006/relationships/hyperlink" Target="https://kvcontrols.co.za/about-kv-controls" TargetMode="External"/><Relationship Id="rId36" Type="http://schemas.openxmlformats.org/officeDocument/2006/relationships/hyperlink" Target="https://www.boschrexroth.africa/pressure-relief-valves" TargetMode="External"/><Relationship Id="rId49" Type="http://schemas.openxmlformats.org/officeDocument/2006/relationships/hyperlink" Target="http://www.mitech.co.za/products/"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jipconsulting.co.za/services.asp" TargetMode="External"/><Relationship Id="rId18" Type="http://schemas.openxmlformats.org/officeDocument/2006/relationships/hyperlink" Target="https://www.sgbsmitpowermatla.com/wp-content/uploads/2020/01/SGB-SMIT-POWER-MATLA-Company-Profile_Jan-2020.pdf" TargetMode="External"/><Relationship Id="rId26" Type="http://schemas.openxmlformats.org/officeDocument/2006/relationships/hyperlink" Target="https://pcbpower.co.za/index.php?pg=catalogue" TargetMode="External"/><Relationship Id="rId3" Type="http://schemas.openxmlformats.org/officeDocument/2006/relationships/hyperlink" Target="https://www.actom.co.za/wp-content/uploads/2016/10/Distribution-Transformers-Brochure.pdf" TargetMode="External"/><Relationship Id="rId21" Type="http://schemas.openxmlformats.org/officeDocument/2006/relationships/hyperlink" Target="https://transfix.co.za/about-us/" TargetMode="External"/><Relationship Id="rId34" Type="http://schemas.openxmlformats.org/officeDocument/2006/relationships/hyperlink" Target="mailto:taru.madangombe@se.com" TargetMode="External"/><Relationship Id="rId7" Type="http://schemas.openxmlformats.org/officeDocument/2006/relationships/hyperlink" Target="http://www.contipower.co.za/renewable-energy-new/" TargetMode="External"/><Relationship Id="rId12" Type="http://schemas.openxmlformats.org/officeDocument/2006/relationships/hyperlink" Target="mailto:rachel@hypower.co.za" TargetMode="External"/><Relationship Id="rId17" Type="http://schemas.openxmlformats.org/officeDocument/2006/relationships/hyperlink" Target="https://www.sgbsmitpowermatla.com/" TargetMode="External"/><Relationship Id="rId25" Type="http://schemas.openxmlformats.org/officeDocument/2006/relationships/hyperlink" Target="https://www.weg.net/institutional/US/en/news/products-and-solutions/wegs-largest-transformer-ever-produced-will-be-used-in-africa" TargetMode="External"/><Relationship Id="rId33" Type="http://schemas.openxmlformats.org/officeDocument/2006/relationships/hyperlink" Target="mailto:taru.madangombe@se.com" TargetMode="External"/><Relationship Id="rId2" Type="http://schemas.openxmlformats.org/officeDocument/2006/relationships/hyperlink" Target="https://www.actom.co.za/wp-content/uploads/2016/10/Distribution-Transformers-Brochure.pdf" TargetMode="External"/><Relationship Id="rId16" Type="http://schemas.openxmlformats.org/officeDocument/2006/relationships/hyperlink" Target="https://ret.co.za/products/" TargetMode="External"/><Relationship Id="rId20" Type="http://schemas.openxmlformats.org/officeDocument/2006/relationships/hyperlink" Target="https://www.sgbsmitpowermatla.com/wp-content/uploads/2020/01/SGB-SMIT-POWER-MATLA-Company-Profile_Jan-2020.pdf" TargetMode="External"/><Relationship Id="rId29" Type="http://schemas.openxmlformats.org/officeDocument/2006/relationships/hyperlink" Target="http://eloff-transformers.co.za/" TargetMode="External"/><Relationship Id="rId1" Type="http://schemas.openxmlformats.org/officeDocument/2006/relationships/hyperlink" Target="https://www.actom.co.za/wp-content/uploads/2016/10/Distribution-Transformers-Brochure.pdf" TargetMode="External"/><Relationship Id="rId6" Type="http://schemas.openxmlformats.org/officeDocument/2006/relationships/hyperlink" Target="https://baynestransformers.co.za/" TargetMode="External"/><Relationship Id="rId11" Type="http://schemas.openxmlformats.org/officeDocument/2006/relationships/hyperlink" Target="https://www.hypower.co.za/Services/Product-Service-Portfolio.aspx" TargetMode="External"/><Relationship Id="rId24" Type="http://schemas.openxmlformats.org/officeDocument/2006/relationships/hyperlink" Target="https://www.zestweg.com/assets/documents/weg-transformer-africa/WTA-Profile-Web-version.pdf" TargetMode="External"/><Relationship Id="rId32" Type="http://schemas.openxmlformats.org/officeDocument/2006/relationships/hyperlink" Target="https://www.se.com/za/en/product-range-presentation/60731-vegeta/" TargetMode="External"/><Relationship Id="rId5" Type="http://schemas.openxmlformats.org/officeDocument/2006/relationships/hyperlink" Target="https://afriteksa.co.za/our-company/" TargetMode="External"/><Relationship Id="rId15" Type="http://schemas.openxmlformats.org/officeDocument/2006/relationships/hyperlink" Target="https://www.powertransformers.co.za/" TargetMode="External"/><Relationship Id="rId23" Type="http://schemas.openxmlformats.org/officeDocument/2006/relationships/hyperlink" Target="https://www.weg.net/institutional/US/en/news/products-and-solutions/wegs-largest-transformer-ever-produced-will-be-used-in-africa" TargetMode="External"/><Relationship Id="rId28" Type="http://schemas.openxmlformats.org/officeDocument/2006/relationships/hyperlink" Target="https://trecento.co.za/" TargetMode="External"/><Relationship Id="rId10" Type="http://schemas.openxmlformats.org/officeDocument/2006/relationships/hyperlink" Target="https://www.beagledatabase.co.za/system/certificates/114238/original/rEINHAUSER.pdf?1561632966" TargetMode="External"/><Relationship Id="rId19" Type="http://schemas.openxmlformats.org/officeDocument/2006/relationships/hyperlink" Target="https://www.sgbsmitpowermatla.com/" TargetMode="External"/><Relationship Id="rId31" Type="http://schemas.openxmlformats.org/officeDocument/2006/relationships/hyperlink" Target="https://www.allbro.com/news.php?type=articles&amp;name=south-african-enclosure-manufacturer-announces-breakthrough-high-security-enclosure" TargetMode="External"/><Relationship Id="rId4" Type="http://schemas.openxmlformats.org/officeDocument/2006/relationships/hyperlink" Target="https://www.actom.co.za/wp-content/uploads/2016/10/Distribution-Transformers-Brochure.pdf" TargetMode="External"/><Relationship Id="rId9" Type="http://schemas.openxmlformats.org/officeDocument/2006/relationships/hyperlink" Target="https://www.expiotech.co.za/about-company.html" TargetMode="External"/><Relationship Id="rId14" Type="http://schemas.openxmlformats.org/officeDocument/2006/relationships/hyperlink" Target="https://www.powertransformers.co.za/" TargetMode="External"/><Relationship Id="rId22" Type="http://schemas.openxmlformats.org/officeDocument/2006/relationships/hyperlink" Target="https://www.zestweg.com/assets/documents/weg-transformer-africa/WTA-Profile-Web-version.pdf" TargetMode="External"/><Relationship Id="rId27" Type="http://schemas.openxmlformats.org/officeDocument/2006/relationships/hyperlink" Target="https://pcbpower.co.za/index.php?pg=catalogue" TargetMode="External"/><Relationship Id="rId30" Type="http://schemas.openxmlformats.org/officeDocument/2006/relationships/hyperlink" Target="https://www.se.com/za/en/product-range-presentation/60731-vegeta/" TargetMode="External"/><Relationship Id="rId8" Type="http://schemas.openxmlformats.org/officeDocument/2006/relationships/hyperlink" Target="https://electrocomp.co.za/cables-harnesse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flatsteel.arcelormittalsa.com/fspcatalogue/DataSheets/Coated/Web_datasheet_c1.1.pdf" TargetMode="External"/><Relationship Id="rId18" Type="http://schemas.openxmlformats.org/officeDocument/2006/relationships/hyperlink" Target="https://www.bsisteel.co.za/" TargetMode="External"/><Relationship Id="rId26" Type="http://schemas.openxmlformats.org/officeDocument/2006/relationships/hyperlink" Target="https://www.styria.co.za/styria-equipment/" TargetMode="External"/><Relationship Id="rId3" Type="http://schemas.openxmlformats.org/officeDocument/2006/relationships/hyperlink" Target="https://www.avlock.co.za/index.php" TargetMode="External"/><Relationship Id="rId21" Type="http://schemas.openxmlformats.org/officeDocument/2006/relationships/hyperlink" Target="https://www.njrsteel.com/products" TargetMode="External"/><Relationship Id="rId34" Type="http://schemas.openxmlformats.org/officeDocument/2006/relationships/hyperlink" Target="https://pvhardware.com/" TargetMode="External"/><Relationship Id="rId7" Type="http://schemas.openxmlformats.org/officeDocument/2006/relationships/hyperlink" Target="http://impalabolt.co.za/" TargetMode="External"/><Relationship Id="rId12" Type="http://schemas.openxmlformats.org/officeDocument/2006/relationships/hyperlink" Target="https://www.arcelormittalsa.com/Products/Flatsteelproducts/Galvanisedcoil.aspx" TargetMode="External"/><Relationship Id="rId17" Type="http://schemas.openxmlformats.org/officeDocument/2006/relationships/hyperlink" Target="https://www.njrsteel.com/products" TargetMode="External"/><Relationship Id="rId25" Type="http://schemas.openxmlformats.org/officeDocument/2006/relationships/hyperlink" Target="https://www.steeledalevaal.co.za/rebar/" TargetMode="External"/><Relationship Id="rId33" Type="http://schemas.openxmlformats.org/officeDocument/2006/relationships/hyperlink" Target="mailto:sgori@pvhardware.es%3E" TargetMode="External"/><Relationship Id="rId2" Type="http://schemas.openxmlformats.org/officeDocument/2006/relationships/hyperlink" Target="https://www.sterlingsteel.co.za/sterling-steel-workshop.html" TargetMode="External"/><Relationship Id="rId16" Type="http://schemas.openxmlformats.org/officeDocument/2006/relationships/hyperlink" Target="https://btsteel.co.za/contact-us/" TargetMode="External"/><Relationship Id="rId20" Type="http://schemas.openxmlformats.org/officeDocument/2006/relationships/hyperlink" Target="https://www.njrsteel.com/products" TargetMode="External"/><Relationship Id="rId29" Type="http://schemas.openxmlformats.org/officeDocument/2006/relationships/hyperlink" Target="mailto:sgori@pvhardware.es%3E" TargetMode="External"/><Relationship Id="rId1" Type="http://schemas.openxmlformats.org/officeDocument/2006/relationships/hyperlink" Target="https://www.bsisteel.co.za/" TargetMode="External"/><Relationship Id="rId6" Type="http://schemas.openxmlformats.org/officeDocument/2006/relationships/hyperlink" Target="http://sabolt.co.za/contact/" TargetMode="External"/><Relationship Id="rId11" Type="http://schemas.openxmlformats.org/officeDocument/2006/relationships/hyperlink" Target="https://bluescope.co.za/our-company/" TargetMode="External"/><Relationship Id="rId24" Type="http://schemas.openxmlformats.org/officeDocument/2006/relationships/hyperlink" Target="http://www.capegate.co.za/aboutus.asp" TargetMode="External"/><Relationship Id="rId32" Type="http://schemas.openxmlformats.org/officeDocument/2006/relationships/hyperlink" Target="https://pvhardware.com/" TargetMode="External"/><Relationship Id="rId5" Type="http://schemas.openxmlformats.org/officeDocument/2006/relationships/hyperlink" Target="http://sabolt.co.za/" TargetMode="External"/><Relationship Id="rId15" Type="http://schemas.openxmlformats.org/officeDocument/2006/relationships/hyperlink" Target="https://btsteel.co.za/steel-structure-projects-completed/" TargetMode="External"/><Relationship Id="rId23" Type="http://schemas.openxmlformats.org/officeDocument/2006/relationships/hyperlink" Target="http://www.capegate.co.za/aboutus.asp" TargetMode="External"/><Relationship Id="rId28" Type="http://schemas.openxmlformats.org/officeDocument/2006/relationships/hyperlink" Target="https://www.clotansteel.co.za/portfolio-item/photo-voltaic-systems/" TargetMode="External"/><Relationship Id="rId36" Type="http://schemas.openxmlformats.org/officeDocument/2006/relationships/printerSettings" Target="../printerSettings/printerSettings3.bin"/><Relationship Id="rId10" Type="http://schemas.openxmlformats.org/officeDocument/2006/relationships/hyperlink" Target="https://www.hulamin.com/contact-hulamin-extrusions" TargetMode="External"/><Relationship Id="rId19" Type="http://schemas.openxmlformats.org/officeDocument/2006/relationships/hyperlink" Target="https://mrc-group.co.za/metal-roofing-cladding/" TargetMode="External"/><Relationship Id="rId31" Type="http://schemas.openxmlformats.org/officeDocument/2006/relationships/hyperlink" Target="mailto:sgori@pvhardware.es%3E" TargetMode="External"/><Relationship Id="rId4" Type="http://schemas.openxmlformats.org/officeDocument/2006/relationships/hyperlink" Target="http://www.boltcorp.co.za/products.html" TargetMode="External"/><Relationship Id="rId9" Type="http://schemas.openxmlformats.org/officeDocument/2006/relationships/hyperlink" Target="https://www.hulamin.com/markets/renewable-energy" TargetMode="External"/><Relationship Id="rId14" Type="http://schemas.openxmlformats.org/officeDocument/2006/relationships/hyperlink" Target="https://www.bsisteel.co.za/" TargetMode="External"/><Relationship Id="rId22" Type="http://schemas.openxmlformats.org/officeDocument/2006/relationships/hyperlink" Target="http://www.scaw.co.za/default.aspx" TargetMode="External"/><Relationship Id="rId27" Type="http://schemas.openxmlformats.org/officeDocument/2006/relationships/hyperlink" Target="mailto:sales@styria.co.za" TargetMode="External"/><Relationship Id="rId30" Type="http://schemas.openxmlformats.org/officeDocument/2006/relationships/hyperlink" Target="https://pvhardware.com/" TargetMode="External"/><Relationship Id="rId35" Type="http://schemas.openxmlformats.org/officeDocument/2006/relationships/hyperlink" Target="mailto:gawie@tvlpnb.co.za" TargetMode="External"/><Relationship Id="rId8" Type="http://schemas.openxmlformats.org/officeDocument/2006/relationships/hyperlink" Target="https://www.cbc-fasteners.co.za/"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new.abb.com/news/detail/33134/abbs-alrode-based-motor-and-generator-factory-now-fully-compliant" TargetMode="External"/><Relationship Id="rId13" Type="http://schemas.openxmlformats.org/officeDocument/2006/relationships/hyperlink" Target="http://www.motorcontrol.co.za/" TargetMode="External"/><Relationship Id="rId18" Type="http://schemas.openxmlformats.org/officeDocument/2006/relationships/hyperlink" Target="https://www.vepac.co.za/" TargetMode="External"/><Relationship Id="rId3" Type="http://schemas.openxmlformats.org/officeDocument/2006/relationships/hyperlink" Target="https://www.actom.co.za/" TargetMode="External"/><Relationship Id="rId21" Type="http://schemas.openxmlformats.org/officeDocument/2006/relationships/hyperlink" Target="http://motorelli.co.za/" TargetMode="External"/><Relationship Id="rId7" Type="http://schemas.openxmlformats.org/officeDocument/2006/relationships/hyperlink" Target="https://new.abb.com/news/detail/33134/abbs-alrode-based-motor-and-generator-factory-now-fully-compliant" TargetMode="External"/><Relationship Id="rId12" Type="http://schemas.openxmlformats.org/officeDocument/2006/relationships/hyperlink" Target="https://www.weg.net/institutional/ZA/en/this-is-weg" TargetMode="External"/><Relationship Id="rId17" Type="http://schemas.openxmlformats.org/officeDocument/2006/relationships/hyperlink" Target="mailto:sales@vepac.co.za" TargetMode="External"/><Relationship Id="rId2" Type="http://schemas.openxmlformats.org/officeDocument/2006/relationships/hyperlink" Target="https://www.actom.co.za/" TargetMode="External"/><Relationship Id="rId16" Type="http://schemas.openxmlformats.org/officeDocument/2006/relationships/hyperlink" Target="https://gemsg.co.za/" TargetMode="External"/><Relationship Id="rId20" Type="http://schemas.openxmlformats.org/officeDocument/2006/relationships/hyperlink" Target="mailto:mark@motorelli.co.za" TargetMode="External"/><Relationship Id="rId1" Type="http://schemas.openxmlformats.org/officeDocument/2006/relationships/hyperlink" Target="https://www.actom.co.za/" TargetMode="External"/><Relationship Id="rId6" Type="http://schemas.openxmlformats.org/officeDocument/2006/relationships/hyperlink" Target="https://www.weg.net/institutional/ZA/en/this-is-weg" TargetMode="External"/><Relationship Id="rId11" Type="http://schemas.openxmlformats.org/officeDocument/2006/relationships/hyperlink" Target="https://new.abb.com/news/detail/33134/abbs-alrode-based-motor-and-generator-factory-now-fully-compliant" TargetMode="External"/><Relationship Id="rId24" Type="http://schemas.openxmlformats.org/officeDocument/2006/relationships/hyperlink" Target="https://www.askarimotors.co.za/" TargetMode="External"/><Relationship Id="rId5" Type="http://schemas.openxmlformats.org/officeDocument/2006/relationships/hyperlink" Target="https://drivedynamics.co.za/" TargetMode="External"/><Relationship Id="rId15" Type="http://schemas.openxmlformats.org/officeDocument/2006/relationships/hyperlink" Target="http://www.cip-airshrink.co.za/" TargetMode="External"/><Relationship Id="rId23" Type="http://schemas.openxmlformats.org/officeDocument/2006/relationships/hyperlink" Target="http://motorelli.co.za/" TargetMode="External"/><Relationship Id="rId10" Type="http://schemas.openxmlformats.org/officeDocument/2006/relationships/hyperlink" Target="https://new.abb.com/news/detail/33134/abbs-alrode-based-motor-and-generator-factory-now-fully-compliant" TargetMode="External"/><Relationship Id="rId19" Type="http://schemas.openxmlformats.org/officeDocument/2006/relationships/hyperlink" Target="https://www.rww.co.za/" TargetMode="External"/><Relationship Id="rId4" Type="http://schemas.openxmlformats.org/officeDocument/2006/relationships/hyperlink" Target="https://www.actom.co.za/" TargetMode="External"/><Relationship Id="rId9" Type="http://schemas.openxmlformats.org/officeDocument/2006/relationships/hyperlink" Target="https://new.abb.com/news/detail/33134/abbs-alrode-based-motor-and-generator-factory-now-fully-compliant" TargetMode="External"/><Relationship Id="rId14" Type="http://schemas.openxmlformats.org/officeDocument/2006/relationships/hyperlink" Target="http://www.indusquip.co.za/?utm_source=engnet.co.za&amp;utm_medium=referral&amp;utm_campaign=listing_company" TargetMode="External"/><Relationship Id="rId22" Type="http://schemas.openxmlformats.org/officeDocument/2006/relationships/hyperlink" Target="mailto:mark@motorelli.co.za"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www.woodmeadgroup.co.za/" TargetMode="External"/><Relationship Id="rId18" Type="http://schemas.openxmlformats.org/officeDocument/2006/relationships/hyperlink" Target="https://ogatinplastics.com/" TargetMode="External"/><Relationship Id="rId26" Type="http://schemas.openxmlformats.org/officeDocument/2006/relationships/hyperlink" Target="https://www.bigbuild.co.za/" TargetMode="External"/><Relationship Id="rId39" Type="http://schemas.openxmlformats.org/officeDocument/2006/relationships/hyperlink" Target="https://www.cityplastics.co.za/" TargetMode="External"/><Relationship Id="rId21" Type="http://schemas.openxmlformats.org/officeDocument/2006/relationships/hyperlink" Target="https://pipeflo.co.za/" TargetMode="External"/><Relationship Id="rId34" Type="http://schemas.openxmlformats.org/officeDocument/2006/relationships/hyperlink" Target="https://www.rho-tech.co.za/" TargetMode="External"/><Relationship Id="rId7" Type="http://schemas.openxmlformats.org/officeDocument/2006/relationships/hyperlink" Target="https://www.cityplastics.co.za/" TargetMode="External"/><Relationship Id="rId2" Type="http://schemas.openxmlformats.org/officeDocument/2006/relationships/hyperlink" Target="https://www.macneil.co.za/en/plumbing/macneil-plastics/pressure-pipe" TargetMode="External"/><Relationship Id="rId16" Type="http://schemas.openxmlformats.org/officeDocument/2006/relationships/hyperlink" Target="https://www.pexmart.com/" TargetMode="External"/><Relationship Id="rId20" Type="http://schemas.openxmlformats.org/officeDocument/2006/relationships/hyperlink" Target="https://www.ubuntuplastics.co.za/" TargetMode="External"/><Relationship Id="rId29" Type="http://schemas.openxmlformats.org/officeDocument/2006/relationships/hyperlink" Target="https://www.fibretek.co.za/" TargetMode="External"/><Relationship Id="rId41" Type="http://schemas.openxmlformats.org/officeDocument/2006/relationships/hyperlink" Target="https://www.capecomposite.co.za/" TargetMode="External"/><Relationship Id="rId1" Type="http://schemas.openxmlformats.org/officeDocument/2006/relationships/hyperlink" Target="https://swanplastics.co.za/about.htm" TargetMode="External"/><Relationship Id="rId6" Type="http://schemas.openxmlformats.org/officeDocument/2006/relationships/hyperlink" Target="https://www.apvf.co.za/" TargetMode="External"/><Relationship Id="rId11" Type="http://schemas.openxmlformats.org/officeDocument/2006/relationships/hyperlink" Target="https://www.plasticpipecentre.co.za/" TargetMode="External"/><Relationship Id="rId24" Type="http://schemas.openxmlformats.org/officeDocument/2006/relationships/hyperlink" Target="http://www.dpitrading.co.za/" TargetMode="External"/><Relationship Id="rId32" Type="http://schemas.openxmlformats.org/officeDocument/2006/relationships/hyperlink" Target="http://www.fibre-wound.co.za/" TargetMode="External"/><Relationship Id="rId37" Type="http://schemas.openxmlformats.org/officeDocument/2006/relationships/hyperlink" Target="http://alprene.co.za/" TargetMode="External"/><Relationship Id="rId40" Type="http://schemas.openxmlformats.org/officeDocument/2006/relationships/hyperlink" Target="http://www.capefibreglass.co.za/" TargetMode="External"/><Relationship Id="rId5" Type="http://schemas.openxmlformats.org/officeDocument/2006/relationships/hyperlink" Target="https://www.inkuluplastics.co.za/" TargetMode="External"/><Relationship Id="rId15" Type="http://schemas.openxmlformats.org/officeDocument/2006/relationships/hyperlink" Target="https://www.incledon.co.za/" TargetMode="External"/><Relationship Id="rId23" Type="http://schemas.openxmlformats.org/officeDocument/2006/relationships/hyperlink" Target="http://www.dpitrading.co.za/" TargetMode="External"/><Relationship Id="rId28" Type="http://schemas.openxmlformats.org/officeDocument/2006/relationships/hyperlink" Target="http://trupvcproducts.co.za/" TargetMode="External"/><Relationship Id="rId36" Type="http://schemas.openxmlformats.org/officeDocument/2006/relationships/hyperlink" Target="https://atlasplastics.co.za/" TargetMode="External"/><Relationship Id="rId10" Type="http://schemas.openxmlformats.org/officeDocument/2006/relationships/hyperlink" Target="https://radiant.co.za/" TargetMode="External"/><Relationship Id="rId19" Type="http://schemas.openxmlformats.org/officeDocument/2006/relationships/hyperlink" Target="https://www.ubuntuplastics.co.za/" TargetMode="External"/><Relationship Id="rId31" Type="http://schemas.openxmlformats.org/officeDocument/2006/relationships/hyperlink" Target="https://www.flowtite.com/" TargetMode="External"/><Relationship Id="rId4" Type="http://schemas.openxmlformats.org/officeDocument/2006/relationships/hyperlink" Target="http://www.polymax.co.za/" TargetMode="External"/><Relationship Id="rId9" Type="http://schemas.openxmlformats.org/officeDocument/2006/relationships/hyperlink" Target="http://www.tulsiplastics.co.za/" TargetMode="External"/><Relationship Id="rId14" Type="http://schemas.openxmlformats.org/officeDocument/2006/relationships/hyperlink" Target="https://www.incledon.co.za/" TargetMode="External"/><Relationship Id="rId22" Type="http://schemas.openxmlformats.org/officeDocument/2006/relationships/hyperlink" Target="https://www.sinvac.co.za/" TargetMode="External"/><Relationship Id="rId27" Type="http://schemas.openxmlformats.org/officeDocument/2006/relationships/hyperlink" Target="http://trupvcproducts.co.za/" TargetMode="External"/><Relationship Id="rId30" Type="http://schemas.openxmlformats.org/officeDocument/2006/relationships/hyperlink" Target="https://iwc.co.za/cooling-towers/iwc-package-cooling-towers/" TargetMode="External"/><Relationship Id="rId35" Type="http://schemas.openxmlformats.org/officeDocument/2006/relationships/hyperlink" Target="https://www.inkuluplastics.co.za/" TargetMode="External"/><Relationship Id="rId8" Type="http://schemas.openxmlformats.org/officeDocument/2006/relationships/hyperlink" Target="http://www.thursoct.co.za/" TargetMode="External"/><Relationship Id="rId3" Type="http://schemas.openxmlformats.org/officeDocument/2006/relationships/hyperlink" Target="https://www.pipeworks.com/" TargetMode="External"/><Relationship Id="rId12" Type="http://schemas.openxmlformats.org/officeDocument/2006/relationships/hyperlink" Target="http://www.woodmeadgroup.co.za/" TargetMode="External"/><Relationship Id="rId17" Type="http://schemas.openxmlformats.org/officeDocument/2006/relationships/hyperlink" Target="https://astorekeymak.co.za/" TargetMode="External"/><Relationship Id="rId25" Type="http://schemas.openxmlformats.org/officeDocument/2006/relationships/hyperlink" Target="https://www.rare.co.za/" TargetMode="External"/><Relationship Id="rId33" Type="http://schemas.openxmlformats.org/officeDocument/2006/relationships/hyperlink" Target="https://www.rho-tech.co.za/" TargetMode="External"/><Relationship Id="rId38" Type="http://schemas.openxmlformats.org/officeDocument/2006/relationships/hyperlink" Target="https://www.pexmart.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megarollerafrica.com/" TargetMode="External"/><Relationship Id="rId13" Type="http://schemas.openxmlformats.org/officeDocument/2006/relationships/hyperlink" Target="https://melco.co.za/" TargetMode="External"/><Relationship Id="rId18" Type="http://schemas.openxmlformats.org/officeDocument/2006/relationships/hyperlink" Target="http://ctrubber.co.za/Welcome-to-Cape-Town-Rubber.asp" TargetMode="External"/><Relationship Id="rId3" Type="http://schemas.openxmlformats.org/officeDocument/2006/relationships/hyperlink" Target="https://melco.co.za/" TargetMode="External"/><Relationship Id="rId21" Type="http://schemas.openxmlformats.org/officeDocument/2006/relationships/hyperlink" Target="https://www.tugelasteel.co.za/" TargetMode="External"/><Relationship Id="rId7" Type="http://schemas.openxmlformats.org/officeDocument/2006/relationships/hyperlink" Target="http://www.conveyor-idler-frames.co.za/" TargetMode="External"/><Relationship Id="rId12" Type="http://schemas.openxmlformats.org/officeDocument/2006/relationships/hyperlink" Target="http://conveyorbelting.co.za/" TargetMode="External"/><Relationship Id="rId17" Type="http://schemas.openxmlformats.org/officeDocument/2006/relationships/hyperlink" Target="https://truco.co.za/" TargetMode="External"/><Relationship Id="rId2" Type="http://schemas.openxmlformats.org/officeDocument/2006/relationships/hyperlink" Target="http://www.overafrica.co.za/" TargetMode="External"/><Relationship Id="rId16" Type="http://schemas.openxmlformats.org/officeDocument/2006/relationships/hyperlink" Target="https://cisjhb.co.za/" TargetMode="External"/><Relationship Id="rId20" Type="http://schemas.openxmlformats.org/officeDocument/2006/relationships/hyperlink" Target="https://www.clotansteel.co.za/steel-structure-supplier-in-south-africa/" TargetMode="External"/><Relationship Id="rId1" Type="http://schemas.openxmlformats.org/officeDocument/2006/relationships/hyperlink" Target="https://conveyorcomponents.co.za/" TargetMode="External"/><Relationship Id="rId6" Type="http://schemas.openxmlformats.org/officeDocument/2006/relationships/hyperlink" Target="https://www.lorbrand.com/" TargetMode="External"/><Relationship Id="rId11" Type="http://schemas.openxmlformats.org/officeDocument/2006/relationships/hyperlink" Target="https://truco.co.za/" TargetMode="External"/><Relationship Id="rId5" Type="http://schemas.openxmlformats.org/officeDocument/2006/relationships/hyperlink" Target="https://www.lorbrand.com/" TargetMode="External"/><Relationship Id="rId15" Type="http://schemas.openxmlformats.org/officeDocument/2006/relationships/hyperlink" Target="https://cisjhb.co.za/" TargetMode="External"/><Relationship Id="rId10" Type="http://schemas.openxmlformats.org/officeDocument/2006/relationships/hyperlink" Target="https://www.fennersouthafrica.com/home.html" TargetMode="External"/><Relationship Id="rId19" Type="http://schemas.openxmlformats.org/officeDocument/2006/relationships/hyperlink" Target="https://www.sastructuralsteel.co.za/" TargetMode="External"/><Relationship Id="rId4" Type="http://schemas.openxmlformats.org/officeDocument/2006/relationships/hyperlink" Target="https://melco.co.za/" TargetMode="External"/><Relationship Id="rId9" Type="http://schemas.openxmlformats.org/officeDocument/2006/relationships/hyperlink" Target="http://megarollerafrica.com/" TargetMode="External"/><Relationship Id="rId14" Type="http://schemas.openxmlformats.org/officeDocument/2006/relationships/hyperlink" Target="https://cisjhb.co.za/" TargetMode="External"/><Relationship Id="rId22" Type="http://schemas.openxmlformats.org/officeDocument/2006/relationships/hyperlink" Target="https://www.sterlingsteel.co.za/sterling-steel-workshop.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africasteeltube.co.za/" TargetMode="External"/><Relationship Id="rId13" Type="http://schemas.openxmlformats.org/officeDocument/2006/relationships/hyperlink" Target="https://garsin.co.za/" TargetMode="External"/><Relationship Id="rId18" Type="http://schemas.openxmlformats.org/officeDocument/2006/relationships/hyperlink" Target="https://www.aveng.co.za/" TargetMode="External"/><Relationship Id="rId3" Type="http://schemas.openxmlformats.org/officeDocument/2006/relationships/hyperlink" Target="https://www.processpipe.co.za/" TargetMode="External"/><Relationship Id="rId21" Type="http://schemas.openxmlformats.org/officeDocument/2006/relationships/hyperlink" Target="https://honingcraft.co.za/" TargetMode="External"/><Relationship Id="rId7" Type="http://schemas.openxmlformats.org/officeDocument/2006/relationships/hyperlink" Target="http://steelandpipes.co.za/" TargetMode="External"/><Relationship Id="rId12" Type="http://schemas.openxmlformats.org/officeDocument/2006/relationships/hyperlink" Target="https://garsin.co.za/" TargetMode="External"/><Relationship Id="rId17" Type="http://schemas.openxmlformats.org/officeDocument/2006/relationships/hyperlink" Target="https://augustasteel.co.za/" TargetMode="External"/><Relationship Id="rId2" Type="http://schemas.openxmlformats.org/officeDocument/2006/relationships/hyperlink" Target="https://www.incledon.co.za/" TargetMode="External"/><Relationship Id="rId16" Type="http://schemas.openxmlformats.org/officeDocument/2006/relationships/hyperlink" Target="https://www.arcelormittalsa.com/Products/Productpercategory/Tubularproducts.aspx" TargetMode="External"/><Relationship Id="rId20" Type="http://schemas.openxmlformats.org/officeDocument/2006/relationships/hyperlink" Target="http://www.g5p.co.za/" TargetMode="External"/><Relationship Id="rId1" Type="http://schemas.openxmlformats.org/officeDocument/2006/relationships/hyperlink" Target="http://www.hall-longmore.co.za/" TargetMode="External"/><Relationship Id="rId6" Type="http://schemas.openxmlformats.org/officeDocument/2006/relationships/hyperlink" Target="https://www.steelmor.co.za/" TargetMode="External"/><Relationship Id="rId11" Type="http://schemas.openxmlformats.org/officeDocument/2006/relationships/hyperlink" Target="https://www.aveng.co.za/" TargetMode="External"/><Relationship Id="rId5" Type="http://schemas.openxmlformats.org/officeDocument/2006/relationships/hyperlink" Target="https://www.steelmor.co.za/" TargetMode="External"/><Relationship Id="rId15" Type="http://schemas.openxmlformats.org/officeDocument/2006/relationships/hyperlink" Target="https://garsin.co.za/" TargetMode="External"/><Relationship Id="rId10" Type="http://schemas.openxmlformats.org/officeDocument/2006/relationships/hyperlink" Target="http://www.hdgasa.org.za/south-cape-galvanising-pty-ltd/" TargetMode="External"/><Relationship Id="rId19" Type="http://schemas.openxmlformats.org/officeDocument/2006/relationships/hyperlink" Target="https://www.barnestubing.co.za/" TargetMode="External"/><Relationship Id="rId4" Type="http://schemas.openxmlformats.org/officeDocument/2006/relationships/hyperlink" Target="https://www.processpipe.co.za/" TargetMode="External"/><Relationship Id="rId9" Type="http://schemas.openxmlformats.org/officeDocument/2006/relationships/hyperlink" Target="https://macsteel.co.za/business-units/macsteel-tube-pipe/" TargetMode="External"/><Relationship Id="rId14" Type="http://schemas.openxmlformats.org/officeDocument/2006/relationships/hyperlink" Target="https://garsin.co.za/"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ssenclosures.co.za/" TargetMode="External"/><Relationship Id="rId3" Type="http://schemas.openxmlformats.org/officeDocument/2006/relationships/hyperlink" Target="https://www.powertransformers.co.za/" TargetMode="External"/><Relationship Id="rId7" Type="http://schemas.openxmlformats.org/officeDocument/2006/relationships/hyperlink" Target="https://www.allbro.com/product-highlights.html" TargetMode="External"/><Relationship Id="rId2" Type="http://schemas.openxmlformats.org/officeDocument/2006/relationships/hyperlink" Target="https://www.reltrans.co.za/" TargetMode="External"/><Relationship Id="rId1" Type="http://schemas.openxmlformats.org/officeDocument/2006/relationships/hyperlink" Target="https://www.actom.co.za/" TargetMode="External"/><Relationship Id="rId6" Type="http://schemas.openxmlformats.org/officeDocument/2006/relationships/hyperlink" Target="http://www.remkor.co.za/enclosures/range.html" TargetMode="External"/><Relationship Id="rId11" Type="http://schemas.openxmlformats.org/officeDocument/2006/relationships/hyperlink" Target="https://www.electroparts.co.za/" TargetMode="External"/><Relationship Id="rId5" Type="http://schemas.openxmlformats.org/officeDocument/2006/relationships/hyperlink" Target="http://www.eaton.co.za/EatonSA/ProductsSolutions/Electrical/ProductsServices/PowerDistribution/Busbars/index.htm" TargetMode="External"/><Relationship Id="rId10" Type="http://schemas.openxmlformats.org/officeDocument/2006/relationships/hyperlink" Target="https://www.toshiba.co.za/" TargetMode="External"/><Relationship Id="rId4" Type="http://schemas.openxmlformats.org/officeDocument/2006/relationships/hyperlink" Target="https://www.se.com/za/en/" TargetMode="External"/><Relationship Id="rId9" Type="http://schemas.openxmlformats.org/officeDocument/2006/relationships/hyperlink" Target="https://www.rww.co.za/"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metair.co.za/" TargetMode="External"/><Relationship Id="rId13" Type="http://schemas.openxmlformats.org/officeDocument/2006/relationships/hyperlink" Target="https://forbatt.co/" TargetMode="External"/><Relationship Id="rId18" Type="http://schemas.openxmlformats.org/officeDocument/2006/relationships/hyperlink" Target="https://www.eveready.co.za/" TargetMode="External"/><Relationship Id="rId3" Type="http://schemas.openxmlformats.org/officeDocument/2006/relationships/hyperlink" Target="https://auto-x.co.za/" TargetMode="External"/><Relationship Id="rId21" Type="http://schemas.openxmlformats.org/officeDocument/2006/relationships/hyperlink" Target="https://www.instrumentation.co.za/supplier.aspx?buyersguideid=8&amp;acc=1159" TargetMode="External"/><Relationship Id="rId7" Type="http://schemas.openxmlformats.org/officeDocument/2006/relationships/hyperlink" Target="https://www.enertec.co.za/" TargetMode="External"/><Relationship Id="rId12" Type="http://schemas.openxmlformats.org/officeDocument/2006/relationships/hyperlink" Target="https://www.battery.co.za/" TargetMode="External"/><Relationship Id="rId17" Type="http://schemas.openxmlformats.org/officeDocument/2006/relationships/hyperlink" Target="https://www.eveready.co.za/" TargetMode="External"/><Relationship Id="rId2" Type="http://schemas.openxmlformats.org/officeDocument/2006/relationships/hyperlink" Target="https://currentautomation.co.za/" TargetMode="External"/><Relationship Id="rId16" Type="http://schemas.openxmlformats.org/officeDocument/2006/relationships/hyperlink" Target="https://www.eveready.co.za/" TargetMode="External"/><Relationship Id="rId20" Type="http://schemas.openxmlformats.org/officeDocument/2006/relationships/hyperlink" Target="https://www.eveready.co.za/" TargetMode="External"/><Relationship Id="rId1" Type="http://schemas.openxmlformats.org/officeDocument/2006/relationships/hyperlink" Target="https://www.battery.co.za/" TargetMode="External"/><Relationship Id="rId6" Type="http://schemas.openxmlformats.org/officeDocument/2006/relationships/hyperlink" Target="https://www.probegroup.co.za/" TargetMode="External"/><Relationship Id="rId11" Type="http://schemas.openxmlformats.org/officeDocument/2006/relationships/hyperlink" Target="https://deltecenergysolutions.co.za/" TargetMode="External"/><Relationship Id="rId24" Type="http://schemas.openxmlformats.org/officeDocument/2006/relationships/printerSettings" Target="../printerSettings/printerSettings4.bin"/><Relationship Id="rId5" Type="http://schemas.openxmlformats.org/officeDocument/2006/relationships/hyperlink" Target="https://www.ist.co.za/" TargetMode="External"/><Relationship Id="rId15" Type="http://schemas.openxmlformats.org/officeDocument/2006/relationships/hyperlink" Target="https://potensa.co.za/" TargetMode="External"/><Relationship Id="rId23" Type="http://schemas.openxmlformats.org/officeDocument/2006/relationships/hyperlink" Target="https://www.aztecelectronics.co.za/" TargetMode="External"/><Relationship Id="rId10" Type="http://schemas.openxmlformats.org/officeDocument/2006/relationships/hyperlink" Target="https://enervision.co.za/" TargetMode="External"/><Relationship Id="rId19" Type="http://schemas.openxmlformats.org/officeDocument/2006/relationships/hyperlink" Target="https://www.eveready.co.za/" TargetMode="External"/><Relationship Id="rId4" Type="http://schemas.openxmlformats.org/officeDocument/2006/relationships/hyperlink" Target="https://www.aztecelectronics.co.za/" TargetMode="External"/><Relationship Id="rId9" Type="http://schemas.openxmlformats.org/officeDocument/2006/relationships/hyperlink" Target="https://averge.co.za/" TargetMode="External"/><Relationship Id="rId14" Type="http://schemas.openxmlformats.org/officeDocument/2006/relationships/hyperlink" Target="https://forbatt.co/" TargetMode="External"/><Relationship Id="rId22" Type="http://schemas.openxmlformats.org/officeDocument/2006/relationships/hyperlink" Target="https://auto-x.co.za/"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sassda.co.za/member-profile/?id=10970" TargetMode="External"/><Relationship Id="rId299" Type="http://schemas.openxmlformats.org/officeDocument/2006/relationships/hyperlink" Target="mailto:nhmetals@telkomsa.net" TargetMode="External"/><Relationship Id="rId21" Type="http://schemas.openxmlformats.org/officeDocument/2006/relationships/hyperlink" Target="https://sassda.co.za/member-profile/?id=8918" TargetMode="External"/><Relationship Id="rId63" Type="http://schemas.openxmlformats.org/officeDocument/2006/relationships/hyperlink" Target="mailto:info@saturnstainless.co.za" TargetMode="External"/><Relationship Id="rId159" Type="http://schemas.openxmlformats.org/officeDocument/2006/relationships/hyperlink" Target="mailto:camfab@telkomsa.net" TargetMode="External"/><Relationship Id="rId324" Type="http://schemas.openxmlformats.org/officeDocument/2006/relationships/hyperlink" Target="https://www.lincolnelectric.com/en-za/Pages/default.aspx?locale=7177" TargetMode="External"/><Relationship Id="rId170" Type="http://schemas.openxmlformats.org/officeDocument/2006/relationships/hyperlink" Target="https://www.santekabrasives.co.za/" TargetMode="External"/><Relationship Id="rId226" Type="http://schemas.openxmlformats.org/officeDocument/2006/relationships/hyperlink" Target="mailto:blamotte@lincolnelectric.eu" TargetMode="External"/><Relationship Id="rId268" Type="http://schemas.openxmlformats.org/officeDocument/2006/relationships/hyperlink" Target="mailto:kchettytransport@gmail.com" TargetMode="External"/><Relationship Id="rId32" Type="http://schemas.openxmlformats.org/officeDocument/2006/relationships/hyperlink" Target="mailto:eraint.office@eraintgroup.com" TargetMode="External"/><Relationship Id="rId74" Type="http://schemas.openxmlformats.org/officeDocument/2006/relationships/hyperlink" Target="https://www.airliquide.com/south-africa" TargetMode="External"/><Relationship Id="rId128" Type="http://schemas.openxmlformats.org/officeDocument/2006/relationships/hyperlink" Target="http://www.argonarcwelding.co.za/" TargetMode="External"/><Relationship Id="rId335" Type="http://schemas.openxmlformats.org/officeDocument/2006/relationships/hyperlink" Target="https://sassda.co.za/member-profile/?id=8840" TargetMode="External"/><Relationship Id="rId5" Type="http://schemas.openxmlformats.org/officeDocument/2006/relationships/hyperlink" Target="https://sassda.co.za/member-profile/?id=10411" TargetMode="External"/><Relationship Id="rId181" Type="http://schemas.openxmlformats.org/officeDocument/2006/relationships/hyperlink" Target="mailto:andy@argonarc.co.za" TargetMode="External"/><Relationship Id="rId237" Type="http://schemas.openxmlformats.org/officeDocument/2006/relationships/hyperlink" Target="https://sassda.co.za/member-profile/?id=10655" TargetMode="External"/><Relationship Id="rId279" Type="http://schemas.openxmlformats.org/officeDocument/2006/relationships/hyperlink" Target="https://www.sudmo.co.za/" TargetMode="External"/><Relationship Id="rId43" Type="http://schemas.openxmlformats.org/officeDocument/2006/relationships/hyperlink" Target="https://sassda.co.za/member-profile/?id=10876" TargetMode="External"/><Relationship Id="rId139" Type="http://schemas.openxmlformats.org/officeDocument/2006/relationships/hyperlink" Target="mailto:shaun@orion-national.co.za" TargetMode="External"/><Relationship Id="rId290" Type="http://schemas.openxmlformats.org/officeDocument/2006/relationships/hyperlink" Target="mailto:eraint.office@eraintgroup.com" TargetMode="External"/><Relationship Id="rId304" Type="http://schemas.openxmlformats.org/officeDocument/2006/relationships/hyperlink" Target="https://sassda.co.za/member-profile/?id=10970" TargetMode="External"/><Relationship Id="rId85" Type="http://schemas.openxmlformats.org/officeDocument/2006/relationships/hyperlink" Target="https://sassda.co.za/member-profile/?id=8918" TargetMode="External"/><Relationship Id="rId150" Type="http://schemas.openxmlformats.org/officeDocument/2006/relationships/hyperlink" Target="https://sassda.co.za/member-profile/?id=10655" TargetMode="External"/><Relationship Id="rId192" Type="http://schemas.openxmlformats.org/officeDocument/2006/relationships/hyperlink" Target="mailto:shaun@orion-national.co.za" TargetMode="External"/><Relationship Id="rId206" Type="http://schemas.openxmlformats.org/officeDocument/2006/relationships/hyperlink" Target="https://sassda.co.za/member-profile/?id=8843" TargetMode="External"/><Relationship Id="rId248" Type="http://schemas.openxmlformats.org/officeDocument/2006/relationships/hyperlink" Target="mailto:shaun@orion-national.co.za" TargetMode="External"/><Relationship Id="rId12" Type="http://schemas.openxmlformats.org/officeDocument/2006/relationships/hyperlink" Target="mailto:dirkfast@hopfast-supplies.com" TargetMode="External"/><Relationship Id="rId108" Type="http://schemas.openxmlformats.org/officeDocument/2006/relationships/hyperlink" Target="mailto:matthew@thuthukawelding.co.za" TargetMode="External"/><Relationship Id="rId315" Type="http://schemas.openxmlformats.org/officeDocument/2006/relationships/hyperlink" Target="mailto:sales@coalitioncape.co.za" TargetMode="External"/><Relationship Id="rId54" Type="http://schemas.openxmlformats.org/officeDocument/2006/relationships/hyperlink" Target="https://www.orion-national.co.za/" TargetMode="External"/><Relationship Id="rId96" Type="http://schemas.openxmlformats.org/officeDocument/2006/relationships/hyperlink" Target="about:blank" TargetMode="External"/><Relationship Id="rId161" Type="http://schemas.openxmlformats.org/officeDocument/2006/relationships/hyperlink" Target="https://sassda.co.za/member-profile/?id=10830" TargetMode="External"/><Relationship Id="rId217" Type="http://schemas.openxmlformats.org/officeDocument/2006/relationships/hyperlink" Target="https://sassda.co.za/member-profile/?id=8918" TargetMode="External"/><Relationship Id="rId259" Type="http://schemas.openxmlformats.org/officeDocument/2006/relationships/hyperlink" Target="https://www.coalitioncape.co.za/" TargetMode="External"/><Relationship Id="rId23" Type="http://schemas.openxmlformats.org/officeDocument/2006/relationships/hyperlink" Target="https://www.airliquide.com/south-africa" TargetMode="External"/><Relationship Id="rId119" Type="http://schemas.openxmlformats.org/officeDocument/2006/relationships/hyperlink" Target="https://sassda.co.za/member-profile/?id=10411" TargetMode="External"/><Relationship Id="rId270" Type="http://schemas.openxmlformats.org/officeDocument/2006/relationships/hyperlink" Target="mailto:blamotte@lincolnelectric.eu" TargetMode="External"/><Relationship Id="rId326" Type="http://schemas.openxmlformats.org/officeDocument/2006/relationships/hyperlink" Target="https://sassda.co.za/member-profile/?id=7461" TargetMode="External"/><Relationship Id="rId65" Type="http://schemas.openxmlformats.org/officeDocument/2006/relationships/hyperlink" Target="mailto:info@simplystainlesssteel.co.za" TargetMode="External"/><Relationship Id="rId130" Type="http://schemas.openxmlformats.org/officeDocument/2006/relationships/hyperlink" Target="https://sassda.co.za/member-profile/?id=10655" TargetMode="External"/><Relationship Id="rId172" Type="http://schemas.openxmlformats.org/officeDocument/2006/relationships/hyperlink" Target="https://sassda.co.za/member-profile/?id=10738" TargetMode="External"/><Relationship Id="rId228" Type="http://schemas.openxmlformats.org/officeDocument/2006/relationships/hyperlink" Target="mailto:shaun@orion-national.co.za" TargetMode="External"/><Relationship Id="rId281" Type="http://schemas.openxmlformats.org/officeDocument/2006/relationships/hyperlink" Target="https://sassda.co.za/member-profile/?id=8918" TargetMode="External"/><Relationship Id="rId337" Type="http://schemas.openxmlformats.org/officeDocument/2006/relationships/hyperlink" Target="https://sassda.co.za/member-profile/?id=10738" TargetMode="External"/><Relationship Id="rId34" Type="http://schemas.openxmlformats.org/officeDocument/2006/relationships/hyperlink" Target="mailto:info@eurosteel.co.za" TargetMode="External"/><Relationship Id="rId76" Type="http://schemas.openxmlformats.org/officeDocument/2006/relationships/hyperlink" Target="https://airproductsafrica.co.za/" TargetMode="External"/><Relationship Id="rId141" Type="http://schemas.openxmlformats.org/officeDocument/2006/relationships/hyperlink" Target="mailto:matthew@thuthukawelding.co.za" TargetMode="External"/><Relationship Id="rId7" Type="http://schemas.openxmlformats.org/officeDocument/2006/relationships/hyperlink" Target="https://sassda.co.za/member-profile/?id=10291" TargetMode="External"/><Relationship Id="rId183" Type="http://schemas.openxmlformats.org/officeDocument/2006/relationships/hyperlink" Target="mailto:sales@coalitioncape.co.za" TargetMode="External"/><Relationship Id="rId239" Type="http://schemas.openxmlformats.org/officeDocument/2006/relationships/hyperlink" Target="https://sassda.co.za/member-profile/?id=10411" TargetMode="External"/><Relationship Id="rId250" Type="http://schemas.openxmlformats.org/officeDocument/2006/relationships/hyperlink" Target="mailto:christopher@savati.co.za" TargetMode="External"/><Relationship Id="rId292" Type="http://schemas.openxmlformats.org/officeDocument/2006/relationships/hyperlink" Target="mailto:fe.stainless.steelproducts@gmail.com" TargetMode="External"/><Relationship Id="rId306" Type="http://schemas.openxmlformats.org/officeDocument/2006/relationships/hyperlink" Target="https://sassda.co.za/member-profile/?id=10876" TargetMode="External"/><Relationship Id="rId45" Type="http://schemas.openxmlformats.org/officeDocument/2006/relationships/hyperlink" Target="https://www.lincolnelectric.com/en-za/Pages/default.aspx?locale=7177" TargetMode="External"/><Relationship Id="rId87" Type="http://schemas.openxmlformats.org/officeDocument/2006/relationships/hyperlink" Target="https://www.airliquide.com/south-africa" TargetMode="External"/><Relationship Id="rId110" Type="http://schemas.openxmlformats.org/officeDocument/2006/relationships/hyperlink" Target="mailto:thomas.taljaard@weldamax.co.za" TargetMode="External"/><Relationship Id="rId152" Type="http://schemas.openxmlformats.org/officeDocument/2006/relationships/hyperlink" Target="https://sassda.co.za/member-profile/?id=10970" TargetMode="External"/><Relationship Id="rId194" Type="http://schemas.openxmlformats.org/officeDocument/2006/relationships/hyperlink" Target="https://sassda.co.za/member-profile/?id=7668" TargetMode="External"/><Relationship Id="rId208" Type="http://schemas.openxmlformats.org/officeDocument/2006/relationships/hyperlink" Target="https://sassda.co.za/member-profile/?id=10411" TargetMode="External"/><Relationship Id="rId240" Type="http://schemas.openxmlformats.org/officeDocument/2006/relationships/hyperlink" Target="mailto:fe.stainless.steelproducts@gmail.com" TargetMode="External"/><Relationship Id="rId261" Type="http://schemas.openxmlformats.org/officeDocument/2006/relationships/hyperlink" Target="https://sassda.co.za/member-profile/?id=10970" TargetMode="External"/><Relationship Id="rId14" Type="http://schemas.openxmlformats.org/officeDocument/2006/relationships/hyperlink" Target="mailto:kchettytransport@gmail.com" TargetMode="External"/><Relationship Id="rId35" Type="http://schemas.openxmlformats.org/officeDocument/2006/relationships/hyperlink" Target="https://sassda.co.za/member-profile/?id=10411" TargetMode="External"/><Relationship Id="rId56" Type="http://schemas.openxmlformats.org/officeDocument/2006/relationships/hyperlink" Target="https://www.pferd.com/za-en/" TargetMode="External"/><Relationship Id="rId77" Type="http://schemas.openxmlformats.org/officeDocument/2006/relationships/hyperlink" Target="mailto:govendea@airproducts.co.za" TargetMode="External"/><Relationship Id="rId100" Type="http://schemas.openxmlformats.org/officeDocument/2006/relationships/hyperlink" Target="mailto:fe.stainless.steelproducts@gmail.com" TargetMode="External"/><Relationship Id="rId282" Type="http://schemas.openxmlformats.org/officeDocument/2006/relationships/hyperlink" Target="mailto:thomas.taljaard@weldamax.co.za" TargetMode="External"/><Relationship Id="rId317" Type="http://schemas.openxmlformats.org/officeDocument/2006/relationships/hyperlink" Target="mailto:eraint.office@eraintgroup.com" TargetMode="External"/><Relationship Id="rId338" Type="http://schemas.openxmlformats.org/officeDocument/2006/relationships/hyperlink" Target="mailto:sales@stainlesstradingsa.com" TargetMode="External"/><Relationship Id="rId8" Type="http://schemas.openxmlformats.org/officeDocument/2006/relationships/hyperlink" Target="mailto:maureen@gmboiler.co.za" TargetMode="External"/><Relationship Id="rId98" Type="http://schemas.openxmlformats.org/officeDocument/2006/relationships/hyperlink" Target="mailto:eraint.office@eraintgroup.com" TargetMode="External"/><Relationship Id="rId121" Type="http://schemas.openxmlformats.org/officeDocument/2006/relationships/hyperlink" Target="https://sassda.co.za/member-profile/?id=10291" TargetMode="External"/><Relationship Id="rId142" Type="http://schemas.openxmlformats.org/officeDocument/2006/relationships/hyperlink" Target="https://sassda.co.za/member-profile/?id=8918" TargetMode="External"/><Relationship Id="rId163" Type="http://schemas.openxmlformats.org/officeDocument/2006/relationships/hyperlink" Target="https://nhmetals.co.za/" TargetMode="External"/><Relationship Id="rId184" Type="http://schemas.openxmlformats.org/officeDocument/2006/relationships/hyperlink" Target="https://sassda.co.za/member-profile/?id=10411" TargetMode="External"/><Relationship Id="rId219" Type="http://schemas.openxmlformats.org/officeDocument/2006/relationships/hyperlink" Target="https://www.airliquide.com/south-africa" TargetMode="External"/><Relationship Id="rId230" Type="http://schemas.openxmlformats.org/officeDocument/2006/relationships/hyperlink" Target="mailto:matthew@thuthukawelding.co.za" TargetMode="External"/><Relationship Id="rId251" Type="http://schemas.openxmlformats.org/officeDocument/2006/relationships/hyperlink" Target="https://sassda.co.za/member-profile/?id=8918" TargetMode="External"/><Relationship Id="rId25" Type="http://schemas.openxmlformats.org/officeDocument/2006/relationships/hyperlink" Target="http://www.atlanticabrasive.co.za/" TargetMode="External"/><Relationship Id="rId46" Type="http://schemas.openxmlformats.org/officeDocument/2006/relationships/hyperlink" Target="mailto:blamotte@lincolnelectric.eu" TargetMode="External"/><Relationship Id="rId67" Type="http://schemas.openxmlformats.org/officeDocument/2006/relationships/hyperlink" Target="mailto:david@wernerbrushware.co.za" TargetMode="External"/><Relationship Id="rId272" Type="http://schemas.openxmlformats.org/officeDocument/2006/relationships/hyperlink" Target="mailto:kenp@multialloys.co.za" TargetMode="External"/><Relationship Id="rId293" Type="http://schemas.openxmlformats.org/officeDocument/2006/relationships/hyperlink" Target="https://sassda.co.za/member-profile/?id=10876" TargetMode="External"/><Relationship Id="rId307" Type="http://schemas.openxmlformats.org/officeDocument/2006/relationships/hyperlink" Target="mailto:kchettytransport@gmail.com" TargetMode="External"/><Relationship Id="rId328" Type="http://schemas.openxmlformats.org/officeDocument/2006/relationships/hyperlink" Target="https://sassda.co.za/member-profile/?id=9971" TargetMode="External"/><Relationship Id="rId88" Type="http://schemas.openxmlformats.org/officeDocument/2006/relationships/hyperlink" Target="mailto:bridget.zuma@airliquide.com" TargetMode="External"/><Relationship Id="rId111" Type="http://schemas.openxmlformats.org/officeDocument/2006/relationships/hyperlink" Target="https://www.airliquide.com/south-africa" TargetMode="External"/><Relationship Id="rId132" Type="http://schemas.openxmlformats.org/officeDocument/2006/relationships/hyperlink" Target="https://sassda.co.za/member-profile/?id=10970" TargetMode="External"/><Relationship Id="rId153" Type="http://schemas.openxmlformats.org/officeDocument/2006/relationships/hyperlink" Target="mailto:eraint.office@eraintgroup.com" TargetMode="External"/><Relationship Id="rId174" Type="http://schemas.openxmlformats.org/officeDocument/2006/relationships/hyperlink" Target="https://sassda.co.za/member-profile/?id=7668" TargetMode="External"/><Relationship Id="rId195" Type="http://schemas.openxmlformats.org/officeDocument/2006/relationships/hyperlink" Target="mailto:matthew@thuthukawelding.co.za" TargetMode="External"/><Relationship Id="rId209" Type="http://schemas.openxmlformats.org/officeDocument/2006/relationships/hyperlink" Target="https://sassda.co.za/member-profile/?id=10830" TargetMode="External"/><Relationship Id="rId220" Type="http://schemas.openxmlformats.org/officeDocument/2006/relationships/hyperlink" Target="mailto:bridget.zuma@airliquide.com" TargetMode="External"/><Relationship Id="rId241" Type="http://schemas.openxmlformats.org/officeDocument/2006/relationships/hyperlink" Target="https://sassda.co.za/member-profile/?id=10291" TargetMode="External"/><Relationship Id="rId15" Type="http://schemas.openxmlformats.org/officeDocument/2006/relationships/hyperlink" Target="https://sassda.co.za/member-profile/?id=10621" TargetMode="External"/><Relationship Id="rId36" Type="http://schemas.openxmlformats.org/officeDocument/2006/relationships/hyperlink" Target="mailto:fe.stainless.steelproducts@gmail.com" TargetMode="External"/><Relationship Id="rId57" Type="http://schemas.openxmlformats.org/officeDocument/2006/relationships/hyperlink" Target="mailto:info@pferd.co.za" TargetMode="External"/><Relationship Id="rId262" Type="http://schemas.openxmlformats.org/officeDocument/2006/relationships/hyperlink" Target="mailto:eraint.office@eraintgroup.com" TargetMode="External"/><Relationship Id="rId283" Type="http://schemas.openxmlformats.org/officeDocument/2006/relationships/hyperlink" Target="https://www.airliquide.com/south-africa" TargetMode="External"/><Relationship Id="rId318" Type="http://schemas.openxmlformats.org/officeDocument/2006/relationships/hyperlink" Target="https://sassda.co.za/member-profile/?id=10411" TargetMode="External"/><Relationship Id="rId339" Type="http://schemas.openxmlformats.org/officeDocument/2006/relationships/hyperlink" Target="https://sassda.co.za/member-profile/?id=7668" TargetMode="External"/><Relationship Id="rId78" Type="http://schemas.openxmlformats.org/officeDocument/2006/relationships/hyperlink" Target="https://sassda.co.za/member-profile/?id=10411" TargetMode="External"/><Relationship Id="rId99" Type="http://schemas.openxmlformats.org/officeDocument/2006/relationships/hyperlink" Target="https://sassda.co.za/member-profile/?id=10411" TargetMode="External"/><Relationship Id="rId101" Type="http://schemas.openxmlformats.org/officeDocument/2006/relationships/hyperlink" Target="https://goodfutureprojects.co.za/" TargetMode="External"/><Relationship Id="rId122" Type="http://schemas.openxmlformats.org/officeDocument/2006/relationships/hyperlink" Target="mailto:maureen@gmboiler.co.za" TargetMode="External"/><Relationship Id="rId143" Type="http://schemas.openxmlformats.org/officeDocument/2006/relationships/hyperlink" Target="mailto:thomas.taljaard@weldamax.co.za" TargetMode="External"/><Relationship Id="rId164" Type="http://schemas.openxmlformats.org/officeDocument/2006/relationships/hyperlink" Target="https://www.orion-national.co.za/" TargetMode="External"/><Relationship Id="rId185" Type="http://schemas.openxmlformats.org/officeDocument/2006/relationships/hyperlink" Target="mailto:fe.stainless.steelproducts@gmail.com" TargetMode="External"/><Relationship Id="rId9" Type="http://schemas.openxmlformats.org/officeDocument/2006/relationships/hyperlink" Target="https://goodfutureprojects.co.za/" TargetMode="External"/><Relationship Id="rId210" Type="http://schemas.openxmlformats.org/officeDocument/2006/relationships/hyperlink" Target="https://sassda.co.za/member-profile/?id=10890" TargetMode="External"/><Relationship Id="rId26" Type="http://schemas.openxmlformats.org/officeDocument/2006/relationships/hyperlink" Target="mailto:des@atlanticabrasive.co.za" TargetMode="External"/><Relationship Id="rId231" Type="http://schemas.openxmlformats.org/officeDocument/2006/relationships/hyperlink" Target="https://sassda.co.za/member-profile/?id=8918" TargetMode="External"/><Relationship Id="rId252" Type="http://schemas.openxmlformats.org/officeDocument/2006/relationships/hyperlink" Target="mailto:thomas.taljaard@weldamax.co.za" TargetMode="External"/><Relationship Id="rId273" Type="http://schemas.openxmlformats.org/officeDocument/2006/relationships/hyperlink" Target="https://nhmetals.co.za/" TargetMode="External"/><Relationship Id="rId294" Type="http://schemas.openxmlformats.org/officeDocument/2006/relationships/hyperlink" Target="mailto:kchettytransport@gmail.com" TargetMode="External"/><Relationship Id="rId308" Type="http://schemas.openxmlformats.org/officeDocument/2006/relationships/hyperlink" Target="https://www.airliquide.com/south-africa" TargetMode="External"/><Relationship Id="rId329" Type="http://schemas.openxmlformats.org/officeDocument/2006/relationships/hyperlink" Target="https://nhmetals.co.za/" TargetMode="External"/><Relationship Id="rId47" Type="http://schemas.openxmlformats.org/officeDocument/2006/relationships/hyperlink" Target="https://www.lukas.co.za/" TargetMode="External"/><Relationship Id="rId68" Type="http://schemas.openxmlformats.org/officeDocument/2006/relationships/hyperlink" Target="https://sassda.co.za/member-profile/?id=10738" TargetMode="External"/><Relationship Id="rId89" Type="http://schemas.openxmlformats.org/officeDocument/2006/relationships/hyperlink" Target="https://airproductsafrica.co.za/" TargetMode="External"/><Relationship Id="rId112" Type="http://schemas.openxmlformats.org/officeDocument/2006/relationships/hyperlink" Target="mailto:bridget.zuma@airliquide.com" TargetMode="External"/><Relationship Id="rId133" Type="http://schemas.openxmlformats.org/officeDocument/2006/relationships/hyperlink" Target="mailto:eraint.office@eraintgroup.com" TargetMode="External"/><Relationship Id="rId154" Type="http://schemas.openxmlformats.org/officeDocument/2006/relationships/hyperlink" Target="https://sassda.co.za/member-profile/?id=10411" TargetMode="External"/><Relationship Id="rId175" Type="http://schemas.openxmlformats.org/officeDocument/2006/relationships/hyperlink" Target="mailto:matthew@thuthukawelding.co.za" TargetMode="External"/><Relationship Id="rId340" Type="http://schemas.openxmlformats.org/officeDocument/2006/relationships/hyperlink" Target="mailto:matthew@thuthukawelding.co.za" TargetMode="External"/><Relationship Id="rId196" Type="http://schemas.openxmlformats.org/officeDocument/2006/relationships/hyperlink" Target="https://sassda.co.za/member-profile/?id=8918" TargetMode="External"/><Relationship Id="rId200" Type="http://schemas.openxmlformats.org/officeDocument/2006/relationships/hyperlink" Target="https://www.orion-national.co.za/" TargetMode="External"/><Relationship Id="rId16" Type="http://schemas.openxmlformats.org/officeDocument/2006/relationships/hyperlink" Target="mailto:blamotte@lincolnelectric.eu" TargetMode="External"/><Relationship Id="rId221" Type="http://schemas.openxmlformats.org/officeDocument/2006/relationships/hyperlink" Target="https://www.coalitioncape.co.za/" TargetMode="External"/><Relationship Id="rId242" Type="http://schemas.openxmlformats.org/officeDocument/2006/relationships/hyperlink" Target="mailto:maureen@gmboiler.co.za" TargetMode="External"/><Relationship Id="rId263" Type="http://schemas.openxmlformats.org/officeDocument/2006/relationships/hyperlink" Target="https://sassda.co.za/member-profile/?id=10411" TargetMode="External"/><Relationship Id="rId284" Type="http://schemas.openxmlformats.org/officeDocument/2006/relationships/hyperlink" Target="mailto:bridget.zuma@airliquide.com" TargetMode="External"/><Relationship Id="rId319" Type="http://schemas.openxmlformats.org/officeDocument/2006/relationships/hyperlink" Target="mailto:fe.stainless.steelproducts@gmail.com" TargetMode="External"/><Relationship Id="rId37" Type="http://schemas.openxmlformats.org/officeDocument/2006/relationships/hyperlink" Target="https://sassda.co.za/member-profile/?id=10291" TargetMode="External"/><Relationship Id="rId58" Type="http://schemas.openxmlformats.org/officeDocument/2006/relationships/hyperlink" Target="http://www.rebuff.co.za/" TargetMode="External"/><Relationship Id="rId79" Type="http://schemas.openxmlformats.org/officeDocument/2006/relationships/hyperlink" Target="mailto:fe.stainless.steelproducts@gmail.com" TargetMode="External"/><Relationship Id="rId102" Type="http://schemas.openxmlformats.org/officeDocument/2006/relationships/hyperlink" Target="mailto:camfab@telkomsa.net" TargetMode="External"/><Relationship Id="rId123" Type="http://schemas.openxmlformats.org/officeDocument/2006/relationships/hyperlink" Target="https://goodfutureprojects.co.za/" TargetMode="External"/><Relationship Id="rId144" Type="http://schemas.openxmlformats.org/officeDocument/2006/relationships/hyperlink" Target="https://www.airliquide.com/south-africa" TargetMode="External"/><Relationship Id="rId330" Type="http://schemas.openxmlformats.org/officeDocument/2006/relationships/hyperlink" Target="mailto:nhmetals@telkomsa.net" TargetMode="External"/><Relationship Id="rId90" Type="http://schemas.openxmlformats.org/officeDocument/2006/relationships/hyperlink" Target="mailto:govendea@airproducts.co.za" TargetMode="External"/><Relationship Id="rId165" Type="http://schemas.openxmlformats.org/officeDocument/2006/relationships/hyperlink" Target="mailto:shaun@orion-national.co.za" TargetMode="External"/><Relationship Id="rId186" Type="http://schemas.openxmlformats.org/officeDocument/2006/relationships/hyperlink" Target="https://sassda.co.za/member-profile/?id=10291" TargetMode="External"/><Relationship Id="rId211" Type="http://schemas.openxmlformats.org/officeDocument/2006/relationships/hyperlink" Target="https://sassda.co.za/member-profile/?id=10126" TargetMode="External"/><Relationship Id="rId232" Type="http://schemas.openxmlformats.org/officeDocument/2006/relationships/hyperlink" Target="mailto:thomas.taljaard@weldamax.co.za" TargetMode="External"/><Relationship Id="rId253" Type="http://schemas.openxmlformats.org/officeDocument/2006/relationships/hyperlink" Target="https://www.airliquide.com/south-africa" TargetMode="External"/><Relationship Id="rId274" Type="http://schemas.openxmlformats.org/officeDocument/2006/relationships/hyperlink" Target="mailto:nhmetals@telkomsa.net" TargetMode="External"/><Relationship Id="rId295" Type="http://schemas.openxmlformats.org/officeDocument/2006/relationships/hyperlink" Target="https://www.lincolnelectric.com/en-za/Pages/default.aspx?locale=7177" TargetMode="External"/><Relationship Id="rId309" Type="http://schemas.openxmlformats.org/officeDocument/2006/relationships/hyperlink" Target="mailto:bridget.zuma@airliquide.com" TargetMode="External"/><Relationship Id="rId27" Type="http://schemas.openxmlformats.org/officeDocument/2006/relationships/hyperlink" Target="https://www.coalitioncape.co.za/" TargetMode="External"/><Relationship Id="rId48" Type="http://schemas.openxmlformats.org/officeDocument/2006/relationships/hyperlink" Target="mailto:cynthiam@lukas.co.za" TargetMode="External"/><Relationship Id="rId69" Type="http://schemas.openxmlformats.org/officeDocument/2006/relationships/hyperlink" Target="mailto:sales@stainlesstradingsa.com" TargetMode="External"/><Relationship Id="rId113" Type="http://schemas.openxmlformats.org/officeDocument/2006/relationships/hyperlink" Target="https://airproductsafrica.co.za/" TargetMode="External"/><Relationship Id="rId134" Type="http://schemas.openxmlformats.org/officeDocument/2006/relationships/hyperlink" Target="https://sassda.co.za/member-profile/?id=10411" TargetMode="External"/><Relationship Id="rId320" Type="http://schemas.openxmlformats.org/officeDocument/2006/relationships/hyperlink" Target="https://sassda.co.za/member-profile/?id=10291" TargetMode="External"/><Relationship Id="rId80" Type="http://schemas.openxmlformats.org/officeDocument/2006/relationships/hyperlink" Target="https://goodfutureprojects.co.za/" TargetMode="External"/><Relationship Id="rId155" Type="http://schemas.openxmlformats.org/officeDocument/2006/relationships/hyperlink" Target="mailto:fe.stainless.steelproducts@gmail.com" TargetMode="External"/><Relationship Id="rId176" Type="http://schemas.openxmlformats.org/officeDocument/2006/relationships/hyperlink" Target="https://sassda.co.za/member-profile/?id=8918" TargetMode="External"/><Relationship Id="rId197" Type="http://schemas.openxmlformats.org/officeDocument/2006/relationships/hyperlink" Target="mailto:thomas.taljaard@weldamax.co.za" TargetMode="External"/><Relationship Id="rId341" Type="http://schemas.openxmlformats.org/officeDocument/2006/relationships/hyperlink" Target="https://sassda.co.za/member-profile/?id=8918" TargetMode="External"/><Relationship Id="rId201" Type="http://schemas.openxmlformats.org/officeDocument/2006/relationships/hyperlink" Target="mailto:shaun@orion-national.co.za" TargetMode="External"/><Relationship Id="rId222" Type="http://schemas.openxmlformats.org/officeDocument/2006/relationships/hyperlink" Target="mailto:sales@coalitioncape.co.za" TargetMode="External"/><Relationship Id="rId243" Type="http://schemas.openxmlformats.org/officeDocument/2006/relationships/hyperlink" Target="https://sassda.co.za/member-profile/?id=10876" TargetMode="External"/><Relationship Id="rId264" Type="http://schemas.openxmlformats.org/officeDocument/2006/relationships/hyperlink" Target="mailto:fe.stainless.steelproducts@gmail.com" TargetMode="External"/><Relationship Id="rId285" Type="http://schemas.openxmlformats.org/officeDocument/2006/relationships/hyperlink" Target="https://airproductsafrica.co.za/" TargetMode="External"/><Relationship Id="rId17" Type="http://schemas.openxmlformats.org/officeDocument/2006/relationships/hyperlink" Target="https://sassda.co.za/member-profile/?id=10864" TargetMode="External"/><Relationship Id="rId38" Type="http://schemas.openxmlformats.org/officeDocument/2006/relationships/hyperlink" Target="mailto:maureen@gmboiler.co.za" TargetMode="External"/><Relationship Id="rId59" Type="http://schemas.openxmlformats.org/officeDocument/2006/relationships/hyperlink" Target="mailto:sales@rebuff.co.za" TargetMode="External"/><Relationship Id="rId103" Type="http://schemas.openxmlformats.org/officeDocument/2006/relationships/hyperlink" Target="https://www.lincolnelectric.com/en-za/Pages/default.aspx?locale=7177" TargetMode="External"/><Relationship Id="rId124" Type="http://schemas.openxmlformats.org/officeDocument/2006/relationships/hyperlink" Target="mailto:camfab@telkomsa.net" TargetMode="External"/><Relationship Id="rId310" Type="http://schemas.openxmlformats.org/officeDocument/2006/relationships/hyperlink" Target="http://www.argonarcwelding.co.za/" TargetMode="External"/><Relationship Id="rId70" Type="http://schemas.openxmlformats.org/officeDocument/2006/relationships/hyperlink" Target="https://www.thuthukawelding.co.za/" TargetMode="External"/><Relationship Id="rId91" Type="http://schemas.openxmlformats.org/officeDocument/2006/relationships/hyperlink" Target="http://www.argonarcwelding.co.za/" TargetMode="External"/><Relationship Id="rId145" Type="http://schemas.openxmlformats.org/officeDocument/2006/relationships/hyperlink" Target="mailto:bridget.zuma@airliquide.com" TargetMode="External"/><Relationship Id="rId166" Type="http://schemas.openxmlformats.org/officeDocument/2006/relationships/hyperlink" Target="https://www.pferd.com/za-en/" TargetMode="External"/><Relationship Id="rId187" Type="http://schemas.openxmlformats.org/officeDocument/2006/relationships/hyperlink" Target="mailto:maureen@gmboiler.co.za" TargetMode="External"/><Relationship Id="rId331" Type="http://schemas.openxmlformats.org/officeDocument/2006/relationships/hyperlink" Target="https://www.orion-national.co.za/" TargetMode="External"/><Relationship Id="rId1" Type="http://schemas.openxmlformats.org/officeDocument/2006/relationships/hyperlink" Target="https://www.airliquide.com/south-africa" TargetMode="External"/><Relationship Id="rId212" Type="http://schemas.openxmlformats.org/officeDocument/2006/relationships/hyperlink" Target="https://nhmetals.co.za/" TargetMode="External"/><Relationship Id="rId233" Type="http://schemas.openxmlformats.org/officeDocument/2006/relationships/hyperlink" Target="https://www.airliquide.com/south-africa" TargetMode="External"/><Relationship Id="rId254" Type="http://schemas.openxmlformats.org/officeDocument/2006/relationships/hyperlink" Target="mailto:bridget.zuma@airliquide.com" TargetMode="External"/><Relationship Id="rId28" Type="http://schemas.openxmlformats.org/officeDocument/2006/relationships/hyperlink" Target="mailto:sales@coalitioncape.co.za" TargetMode="External"/><Relationship Id="rId49" Type="http://schemas.openxmlformats.org/officeDocument/2006/relationships/hyperlink" Target="https://macsteel.co.za/business-units/macsteel-vrn/" TargetMode="External"/><Relationship Id="rId114" Type="http://schemas.openxmlformats.org/officeDocument/2006/relationships/hyperlink" Target="mailto:govendea@airproducts.co.za" TargetMode="External"/><Relationship Id="rId275" Type="http://schemas.openxmlformats.org/officeDocument/2006/relationships/hyperlink" Target="https://www.orion-national.co.za/" TargetMode="External"/><Relationship Id="rId296" Type="http://schemas.openxmlformats.org/officeDocument/2006/relationships/hyperlink" Target="mailto:blamotte@lincolnelectric.eu" TargetMode="External"/><Relationship Id="rId300" Type="http://schemas.openxmlformats.org/officeDocument/2006/relationships/hyperlink" Target="https://www.orion-national.co.za/" TargetMode="External"/><Relationship Id="rId60" Type="http://schemas.openxmlformats.org/officeDocument/2006/relationships/hyperlink" Target="https://www.santekabrasives.co.za/" TargetMode="External"/><Relationship Id="rId81" Type="http://schemas.openxmlformats.org/officeDocument/2006/relationships/hyperlink" Target="mailto:camfab@telkomsa.net" TargetMode="External"/><Relationship Id="rId135" Type="http://schemas.openxmlformats.org/officeDocument/2006/relationships/hyperlink" Target="mailto:fe.stainless.steelproducts@gmail.com" TargetMode="External"/><Relationship Id="rId156" Type="http://schemas.openxmlformats.org/officeDocument/2006/relationships/hyperlink" Target="https://sassda.co.za/member-profile/?id=10291" TargetMode="External"/><Relationship Id="rId177" Type="http://schemas.openxmlformats.org/officeDocument/2006/relationships/hyperlink" Target="mailto:thomas.taljaard@weldamax.co.za" TargetMode="External"/><Relationship Id="rId198" Type="http://schemas.openxmlformats.org/officeDocument/2006/relationships/hyperlink" Target="https://www.airliquide.com/south-africa" TargetMode="External"/><Relationship Id="rId321" Type="http://schemas.openxmlformats.org/officeDocument/2006/relationships/hyperlink" Target="mailto:maureen@gmboiler.co.za" TargetMode="External"/><Relationship Id="rId342" Type="http://schemas.openxmlformats.org/officeDocument/2006/relationships/hyperlink" Target="mailto:thomas.taljaard@weldamax.co.za" TargetMode="External"/><Relationship Id="rId202" Type="http://schemas.openxmlformats.org/officeDocument/2006/relationships/hyperlink" Target="https://sassda.co.za/member-profile/?id=7668" TargetMode="External"/><Relationship Id="rId223" Type="http://schemas.openxmlformats.org/officeDocument/2006/relationships/hyperlink" Target="https://sassda.co.za/member-profile/?id=10830" TargetMode="External"/><Relationship Id="rId244" Type="http://schemas.openxmlformats.org/officeDocument/2006/relationships/hyperlink" Target="mailto:kchettytransport@gmail.com" TargetMode="External"/><Relationship Id="rId18" Type="http://schemas.openxmlformats.org/officeDocument/2006/relationships/hyperlink" Target="mailto:shaun@orion-national.co.za" TargetMode="External"/><Relationship Id="rId39" Type="http://schemas.openxmlformats.org/officeDocument/2006/relationships/hyperlink" Target="https://goodfutureprojects.co.za/" TargetMode="External"/><Relationship Id="rId265" Type="http://schemas.openxmlformats.org/officeDocument/2006/relationships/hyperlink" Target="https://sassda.co.za/member-profile/?id=10830" TargetMode="External"/><Relationship Id="rId286" Type="http://schemas.openxmlformats.org/officeDocument/2006/relationships/hyperlink" Target="mailto:govendea@airproducts.co.za" TargetMode="External"/><Relationship Id="rId50" Type="http://schemas.openxmlformats.org/officeDocument/2006/relationships/hyperlink" Target="mailto:stainless@vrn.co.za" TargetMode="External"/><Relationship Id="rId104" Type="http://schemas.openxmlformats.org/officeDocument/2006/relationships/hyperlink" Target="mailto:blamotte@lincolnelectric.eu" TargetMode="External"/><Relationship Id="rId125" Type="http://schemas.openxmlformats.org/officeDocument/2006/relationships/hyperlink" Target="https://sassda.co.za/member-profile/?id=10876" TargetMode="External"/><Relationship Id="rId146" Type="http://schemas.openxmlformats.org/officeDocument/2006/relationships/hyperlink" Target="https://www.coalitioncape.co.za/" TargetMode="External"/><Relationship Id="rId167" Type="http://schemas.openxmlformats.org/officeDocument/2006/relationships/hyperlink" Target="mailto:info@pferd.co.za" TargetMode="External"/><Relationship Id="rId188" Type="http://schemas.openxmlformats.org/officeDocument/2006/relationships/hyperlink" Target="https://sassda.co.za/member-profile/?id=10747" TargetMode="External"/><Relationship Id="rId311" Type="http://schemas.openxmlformats.org/officeDocument/2006/relationships/hyperlink" Target="mailto:andy@argonarc.co.za" TargetMode="External"/><Relationship Id="rId332" Type="http://schemas.openxmlformats.org/officeDocument/2006/relationships/hyperlink" Target="mailto:shaun@orion-national.co.za" TargetMode="External"/><Relationship Id="rId71" Type="http://schemas.openxmlformats.org/officeDocument/2006/relationships/hyperlink" Target="mailto:matthew@thuthukawelding.co.za" TargetMode="External"/><Relationship Id="rId92" Type="http://schemas.openxmlformats.org/officeDocument/2006/relationships/hyperlink" Target="mailto:andy@argonarc.co.za" TargetMode="External"/><Relationship Id="rId213" Type="http://schemas.openxmlformats.org/officeDocument/2006/relationships/hyperlink" Target="https://www.orion-national.co.za/" TargetMode="External"/><Relationship Id="rId234" Type="http://schemas.openxmlformats.org/officeDocument/2006/relationships/hyperlink" Target="mailto:bridget.zuma@airliquide.com" TargetMode="External"/><Relationship Id="rId2" Type="http://schemas.openxmlformats.org/officeDocument/2006/relationships/hyperlink" Target="mailto:bridget.zuma@airliquide.com" TargetMode="External"/><Relationship Id="rId29" Type="http://schemas.openxmlformats.org/officeDocument/2006/relationships/hyperlink" Target="https://coastlandsales.co.za/" TargetMode="External"/><Relationship Id="rId255" Type="http://schemas.openxmlformats.org/officeDocument/2006/relationships/hyperlink" Target="http://www.argonarcwelding.co.za/" TargetMode="External"/><Relationship Id="rId276" Type="http://schemas.openxmlformats.org/officeDocument/2006/relationships/hyperlink" Target="mailto:shaun@orion-national.co.za" TargetMode="External"/><Relationship Id="rId297" Type="http://schemas.openxmlformats.org/officeDocument/2006/relationships/hyperlink" Target="https://sassda.co.za/member-profile/?id=9971" TargetMode="External"/><Relationship Id="rId40" Type="http://schemas.openxmlformats.org/officeDocument/2006/relationships/hyperlink" Target="mailto:camfab@telkomsa.net" TargetMode="External"/><Relationship Id="rId115" Type="http://schemas.openxmlformats.org/officeDocument/2006/relationships/hyperlink" Target="https://sassda.co.za/member-profile/?id=10655" TargetMode="External"/><Relationship Id="rId136" Type="http://schemas.openxmlformats.org/officeDocument/2006/relationships/hyperlink" Target="https://www.lincolnelectric.com/en-za/Pages/default.aspx?locale=7177" TargetMode="External"/><Relationship Id="rId157" Type="http://schemas.openxmlformats.org/officeDocument/2006/relationships/hyperlink" Target="mailto:maureen@gmboiler.co.za" TargetMode="External"/><Relationship Id="rId178" Type="http://schemas.openxmlformats.org/officeDocument/2006/relationships/hyperlink" Target="https://www.airliquide.com/south-africa" TargetMode="External"/><Relationship Id="rId301" Type="http://schemas.openxmlformats.org/officeDocument/2006/relationships/hyperlink" Target="mailto:shaun@orion-national.co.za" TargetMode="External"/><Relationship Id="rId322" Type="http://schemas.openxmlformats.org/officeDocument/2006/relationships/hyperlink" Target="https://sassda.co.za/member-profile/?id=10876" TargetMode="External"/><Relationship Id="rId61" Type="http://schemas.openxmlformats.org/officeDocument/2006/relationships/hyperlink" Target="mailto:raymond@santek.co.za" TargetMode="External"/><Relationship Id="rId82" Type="http://schemas.openxmlformats.org/officeDocument/2006/relationships/hyperlink" Target="https://sassda.co.za/member-profile/?id=9971" TargetMode="External"/><Relationship Id="rId199" Type="http://schemas.openxmlformats.org/officeDocument/2006/relationships/hyperlink" Target="mailto:bridget.zuma@airliquide.com" TargetMode="External"/><Relationship Id="rId203" Type="http://schemas.openxmlformats.org/officeDocument/2006/relationships/hyperlink" Target="mailto:matthew@thuthukawelding.co.za" TargetMode="External"/><Relationship Id="rId19" Type="http://schemas.openxmlformats.org/officeDocument/2006/relationships/hyperlink" Target="https://www.thuthukawelding.co.za/" TargetMode="External"/><Relationship Id="rId224" Type="http://schemas.openxmlformats.org/officeDocument/2006/relationships/hyperlink" Target="mailto:dirkfast@hopfast-supplies.com" TargetMode="External"/><Relationship Id="rId245" Type="http://schemas.openxmlformats.org/officeDocument/2006/relationships/hyperlink" Target="https://www.lincolnelectric.com/en-za/Pages/default.aspx?locale=7177" TargetMode="External"/><Relationship Id="rId266" Type="http://schemas.openxmlformats.org/officeDocument/2006/relationships/hyperlink" Target="mailto:dirkfast@hopfast-supplies.com" TargetMode="External"/><Relationship Id="rId287" Type="http://schemas.openxmlformats.org/officeDocument/2006/relationships/hyperlink" Target="http://www.benniesweldingworks.co.za/contact%20us.html" TargetMode="External"/><Relationship Id="rId30" Type="http://schemas.openxmlformats.org/officeDocument/2006/relationships/hyperlink" Target="mailto:garreth@coastlandsales.co.za" TargetMode="External"/><Relationship Id="rId105" Type="http://schemas.openxmlformats.org/officeDocument/2006/relationships/hyperlink" Target="https://www.orion-national.co.za/" TargetMode="External"/><Relationship Id="rId126" Type="http://schemas.openxmlformats.org/officeDocument/2006/relationships/hyperlink" Target="https://www.airliquide.com/south-africa" TargetMode="External"/><Relationship Id="rId147" Type="http://schemas.openxmlformats.org/officeDocument/2006/relationships/hyperlink" Target="mailto:sales@coalitioncape.co.za" TargetMode="External"/><Relationship Id="rId168" Type="http://schemas.openxmlformats.org/officeDocument/2006/relationships/hyperlink" Target="http://www.rebuff.co.za/" TargetMode="External"/><Relationship Id="rId312" Type="http://schemas.openxmlformats.org/officeDocument/2006/relationships/hyperlink" Target="http://www.benniesweldingworks.co.za/contact%20us.html" TargetMode="External"/><Relationship Id="rId333" Type="http://schemas.openxmlformats.org/officeDocument/2006/relationships/hyperlink" Target="https://www.santekabrasives.co.za/" TargetMode="External"/><Relationship Id="rId51" Type="http://schemas.openxmlformats.org/officeDocument/2006/relationships/hyperlink" Target="https://sassda.co.za/member-profile/?id=9971" TargetMode="External"/><Relationship Id="rId72" Type="http://schemas.openxmlformats.org/officeDocument/2006/relationships/hyperlink" Target="https://sassda.co.za/member-profile/?id=8918" TargetMode="External"/><Relationship Id="rId93" Type="http://schemas.openxmlformats.org/officeDocument/2006/relationships/hyperlink" Target="https://www.coalitioncape.co.za/" TargetMode="External"/><Relationship Id="rId189" Type="http://schemas.openxmlformats.org/officeDocument/2006/relationships/hyperlink" Target="https://www.lincolnelectric.com/en-za/Pages/default.aspx?locale=7177" TargetMode="External"/><Relationship Id="rId3" Type="http://schemas.openxmlformats.org/officeDocument/2006/relationships/hyperlink" Target="https://sassda.co.za/member-profile/?id=10679" TargetMode="External"/><Relationship Id="rId214" Type="http://schemas.openxmlformats.org/officeDocument/2006/relationships/hyperlink" Target="https://www.outokumpu.com/en/" TargetMode="External"/><Relationship Id="rId235" Type="http://schemas.openxmlformats.org/officeDocument/2006/relationships/hyperlink" Target="https://www.coalitioncape.co.za/" TargetMode="External"/><Relationship Id="rId256" Type="http://schemas.openxmlformats.org/officeDocument/2006/relationships/hyperlink" Target="mailto:andy@argonarc.co.za" TargetMode="External"/><Relationship Id="rId277" Type="http://schemas.openxmlformats.org/officeDocument/2006/relationships/hyperlink" Target="https://sassda.co.za/member-profile/?id=10738" TargetMode="External"/><Relationship Id="rId298" Type="http://schemas.openxmlformats.org/officeDocument/2006/relationships/hyperlink" Target="https://nhmetals.co.za/" TargetMode="External"/><Relationship Id="rId116" Type="http://schemas.openxmlformats.org/officeDocument/2006/relationships/hyperlink" Target="about:blank" TargetMode="External"/><Relationship Id="rId137" Type="http://schemas.openxmlformats.org/officeDocument/2006/relationships/hyperlink" Target="mailto:blamotte@lincolnelectric.eu" TargetMode="External"/><Relationship Id="rId158" Type="http://schemas.openxmlformats.org/officeDocument/2006/relationships/hyperlink" Target="https://goodfutureprojects.co.za/" TargetMode="External"/><Relationship Id="rId302" Type="http://schemas.openxmlformats.org/officeDocument/2006/relationships/hyperlink" Target="https://sassda.co.za/member-profile/?id=8918" TargetMode="External"/><Relationship Id="rId323" Type="http://schemas.openxmlformats.org/officeDocument/2006/relationships/hyperlink" Target="mailto:kchettytransport@gmail.com" TargetMode="External"/><Relationship Id="rId20" Type="http://schemas.openxmlformats.org/officeDocument/2006/relationships/hyperlink" Target="mailto:matthew@thuthukawelding.co.za" TargetMode="External"/><Relationship Id="rId41" Type="http://schemas.openxmlformats.org/officeDocument/2006/relationships/hyperlink" Target="https://sassda.co.za/member-profile/?id=10830" TargetMode="External"/><Relationship Id="rId62" Type="http://schemas.openxmlformats.org/officeDocument/2006/relationships/hyperlink" Target="https://www.saturnstainless.co.za/" TargetMode="External"/><Relationship Id="rId83" Type="http://schemas.openxmlformats.org/officeDocument/2006/relationships/hyperlink" Target="https://www.orion-national.co.za/" TargetMode="External"/><Relationship Id="rId179" Type="http://schemas.openxmlformats.org/officeDocument/2006/relationships/hyperlink" Target="mailto:bridget.zuma@airliquide.com" TargetMode="External"/><Relationship Id="rId190" Type="http://schemas.openxmlformats.org/officeDocument/2006/relationships/hyperlink" Target="mailto:blamotte@lincolnelectric.eu" TargetMode="External"/><Relationship Id="rId204" Type="http://schemas.openxmlformats.org/officeDocument/2006/relationships/hyperlink" Target="https://sassda.co.za/member-profile/?id=8918" TargetMode="External"/><Relationship Id="rId225" Type="http://schemas.openxmlformats.org/officeDocument/2006/relationships/hyperlink" Target="https://www.lincolnelectric.com/en-za/Pages/default.aspx?locale=7177" TargetMode="External"/><Relationship Id="rId246" Type="http://schemas.openxmlformats.org/officeDocument/2006/relationships/hyperlink" Target="mailto:blamotte@lincolnelectric.eu" TargetMode="External"/><Relationship Id="rId267" Type="http://schemas.openxmlformats.org/officeDocument/2006/relationships/hyperlink" Target="https://sassda.co.za/member-profile/?id=10876" TargetMode="External"/><Relationship Id="rId288" Type="http://schemas.openxmlformats.org/officeDocument/2006/relationships/hyperlink" Target="mailto:tdavies@hawcweb.co.za" TargetMode="External"/><Relationship Id="rId106" Type="http://schemas.openxmlformats.org/officeDocument/2006/relationships/hyperlink" Target="mailto:shaun@orion-national.co.za" TargetMode="External"/><Relationship Id="rId127" Type="http://schemas.openxmlformats.org/officeDocument/2006/relationships/hyperlink" Target="mailto:bridget.zuma@airliquide.com" TargetMode="External"/><Relationship Id="rId313" Type="http://schemas.openxmlformats.org/officeDocument/2006/relationships/hyperlink" Target="mailto:tdavies@hawcweb.co.za" TargetMode="External"/><Relationship Id="rId10" Type="http://schemas.openxmlformats.org/officeDocument/2006/relationships/hyperlink" Target="mailto:camfab@telkomsa.net" TargetMode="External"/><Relationship Id="rId31" Type="http://schemas.openxmlformats.org/officeDocument/2006/relationships/hyperlink" Target="https://sassda.co.za/member-profile/?id=10970" TargetMode="External"/><Relationship Id="rId52" Type="http://schemas.openxmlformats.org/officeDocument/2006/relationships/hyperlink" Target="https://sassda.co.za/member-profile/?id=9839" TargetMode="External"/><Relationship Id="rId73" Type="http://schemas.openxmlformats.org/officeDocument/2006/relationships/hyperlink" Target="mailto:thomas.taljaard@weldamax.co.za" TargetMode="External"/><Relationship Id="rId94" Type="http://schemas.openxmlformats.org/officeDocument/2006/relationships/hyperlink" Target="mailto:sales@coalitioncape.co.za" TargetMode="External"/><Relationship Id="rId148" Type="http://schemas.openxmlformats.org/officeDocument/2006/relationships/hyperlink" Target="https://coastlandsales.co.za/" TargetMode="External"/><Relationship Id="rId169" Type="http://schemas.openxmlformats.org/officeDocument/2006/relationships/hyperlink" Target="mailto:sales@rebuff.co.za" TargetMode="External"/><Relationship Id="rId334" Type="http://schemas.openxmlformats.org/officeDocument/2006/relationships/hyperlink" Target="mailto:raymond@santek.co.za" TargetMode="External"/><Relationship Id="rId4" Type="http://schemas.openxmlformats.org/officeDocument/2006/relationships/hyperlink" Target="mailto:sales@coalitioncape.co.za" TargetMode="External"/><Relationship Id="rId180" Type="http://schemas.openxmlformats.org/officeDocument/2006/relationships/hyperlink" Target="http://www.argonarcwelding.co.za/" TargetMode="External"/><Relationship Id="rId215" Type="http://schemas.openxmlformats.org/officeDocument/2006/relationships/hyperlink" Target="https://sassda.co.za/member-profile/?id=9908" TargetMode="External"/><Relationship Id="rId236" Type="http://schemas.openxmlformats.org/officeDocument/2006/relationships/hyperlink" Target="mailto:sales@coalitioncape.co.za" TargetMode="External"/><Relationship Id="rId257" Type="http://schemas.openxmlformats.org/officeDocument/2006/relationships/hyperlink" Target="http://www.benniesweldingworks.co.za/contact%20us.html" TargetMode="External"/><Relationship Id="rId278" Type="http://schemas.openxmlformats.org/officeDocument/2006/relationships/hyperlink" Target="mailto:sales@stainlesstradingsa.com" TargetMode="External"/><Relationship Id="rId303" Type="http://schemas.openxmlformats.org/officeDocument/2006/relationships/hyperlink" Target="mailto:thomas.taljaard@weldamax.co.za" TargetMode="External"/><Relationship Id="rId42" Type="http://schemas.openxmlformats.org/officeDocument/2006/relationships/hyperlink" Target="mailto:dirkfast@hopfast-supplies.com" TargetMode="External"/><Relationship Id="rId84" Type="http://schemas.openxmlformats.org/officeDocument/2006/relationships/hyperlink" Target="mailto:shaun@orion-national.co.za" TargetMode="External"/><Relationship Id="rId138" Type="http://schemas.openxmlformats.org/officeDocument/2006/relationships/hyperlink" Target="https://www.orion-national.co.za/" TargetMode="External"/><Relationship Id="rId191" Type="http://schemas.openxmlformats.org/officeDocument/2006/relationships/hyperlink" Target="https://www.orion-national.co.za/" TargetMode="External"/><Relationship Id="rId205" Type="http://schemas.openxmlformats.org/officeDocument/2006/relationships/hyperlink" Target="mailto:thomas.taljaard@weldamax.co.za" TargetMode="External"/><Relationship Id="rId247" Type="http://schemas.openxmlformats.org/officeDocument/2006/relationships/hyperlink" Target="https://www.orion-national.co.za/" TargetMode="External"/><Relationship Id="rId107" Type="http://schemas.openxmlformats.org/officeDocument/2006/relationships/hyperlink" Target="https://sassda.co.za/member-profile/?id=7668" TargetMode="External"/><Relationship Id="rId289" Type="http://schemas.openxmlformats.org/officeDocument/2006/relationships/hyperlink" Target="https://sassda.co.za/member-profile/?id=10970" TargetMode="External"/><Relationship Id="rId11" Type="http://schemas.openxmlformats.org/officeDocument/2006/relationships/hyperlink" Target="https://sassda.co.za/member-profile/?id=10830" TargetMode="External"/><Relationship Id="rId53" Type="http://schemas.openxmlformats.org/officeDocument/2006/relationships/hyperlink" Target="mailto:info@nssc.co.za" TargetMode="External"/><Relationship Id="rId149" Type="http://schemas.openxmlformats.org/officeDocument/2006/relationships/hyperlink" Target="mailto:garreth@coastlandsales.co.za" TargetMode="External"/><Relationship Id="rId314" Type="http://schemas.openxmlformats.org/officeDocument/2006/relationships/hyperlink" Target="https://www.coalitioncape.co.za/" TargetMode="External"/><Relationship Id="rId95" Type="http://schemas.openxmlformats.org/officeDocument/2006/relationships/hyperlink" Target="https://sassda.co.za/member-profile/?id=10655" TargetMode="External"/><Relationship Id="rId160" Type="http://schemas.openxmlformats.org/officeDocument/2006/relationships/hyperlink" Target="https://www.grindtech.com/" TargetMode="External"/><Relationship Id="rId216" Type="http://schemas.openxmlformats.org/officeDocument/2006/relationships/hyperlink" Target="https://sassda.co.za/member-profile/?id=10738" TargetMode="External"/><Relationship Id="rId258" Type="http://schemas.openxmlformats.org/officeDocument/2006/relationships/hyperlink" Target="mailto:tdavies@hawcweb.co.za" TargetMode="External"/><Relationship Id="rId22" Type="http://schemas.openxmlformats.org/officeDocument/2006/relationships/hyperlink" Target="mailto:thomas.taljaard@weldamax.co.za" TargetMode="External"/><Relationship Id="rId64" Type="http://schemas.openxmlformats.org/officeDocument/2006/relationships/hyperlink" Target="https://sassda.co.za/member-profile/?id=10719" TargetMode="External"/><Relationship Id="rId118" Type="http://schemas.openxmlformats.org/officeDocument/2006/relationships/hyperlink" Target="mailto:eraint.office@eraintgroup.com" TargetMode="External"/><Relationship Id="rId325" Type="http://schemas.openxmlformats.org/officeDocument/2006/relationships/hyperlink" Target="mailto:blamotte@lincolnelectric.eu" TargetMode="External"/><Relationship Id="rId171" Type="http://schemas.openxmlformats.org/officeDocument/2006/relationships/hyperlink" Target="mailto:raymond@santek.co.za" TargetMode="External"/><Relationship Id="rId227" Type="http://schemas.openxmlformats.org/officeDocument/2006/relationships/hyperlink" Target="https://www.orion-national.co.za/" TargetMode="External"/><Relationship Id="rId269" Type="http://schemas.openxmlformats.org/officeDocument/2006/relationships/hyperlink" Target="https://www.lincolnelectric.com/en-za/Pages/default.aspx?locale=7177" TargetMode="External"/><Relationship Id="rId33" Type="http://schemas.openxmlformats.org/officeDocument/2006/relationships/hyperlink" Target="https://sassda.co.za/member-profile/?id=9551" TargetMode="External"/><Relationship Id="rId129" Type="http://schemas.openxmlformats.org/officeDocument/2006/relationships/hyperlink" Target="mailto:andy@argonarc.co.za" TargetMode="External"/><Relationship Id="rId280" Type="http://schemas.openxmlformats.org/officeDocument/2006/relationships/hyperlink" Target="mailto:christopher@savati.co.za" TargetMode="External"/><Relationship Id="rId336" Type="http://schemas.openxmlformats.org/officeDocument/2006/relationships/hyperlink" Target="mailto:parschau@scientific.co.za" TargetMode="External"/><Relationship Id="rId75" Type="http://schemas.openxmlformats.org/officeDocument/2006/relationships/hyperlink" Target="mailto:bridget.zuma@airliquide.com" TargetMode="External"/><Relationship Id="rId140" Type="http://schemas.openxmlformats.org/officeDocument/2006/relationships/hyperlink" Target="https://sassda.co.za/member-profile/?id=7668" TargetMode="External"/><Relationship Id="rId182" Type="http://schemas.openxmlformats.org/officeDocument/2006/relationships/hyperlink" Target="https://www.coalitioncape.co.za/" TargetMode="External"/><Relationship Id="rId6" Type="http://schemas.openxmlformats.org/officeDocument/2006/relationships/hyperlink" Target="mailto:fe.stainless.steelproducts@gmail.com" TargetMode="External"/><Relationship Id="rId238" Type="http://schemas.openxmlformats.org/officeDocument/2006/relationships/hyperlink" Target="about:blank" TargetMode="External"/><Relationship Id="rId291" Type="http://schemas.openxmlformats.org/officeDocument/2006/relationships/hyperlink" Target="https://sassda.co.za/member-profile/?id=10411" TargetMode="External"/><Relationship Id="rId305" Type="http://schemas.openxmlformats.org/officeDocument/2006/relationships/hyperlink" Target="mailto:eraint.office@eraintgroup.com" TargetMode="External"/><Relationship Id="rId44" Type="http://schemas.openxmlformats.org/officeDocument/2006/relationships/hyperlink" Target="mailto:kchettytransport@gmail.com" TargetMode="External"/><Relationship Id="rId86" Type="http://schemas.openxmlformats.org/officeDocument/2006/relationships/hyperlink" Target="mailto:thomas.taljaard@weldamax.co.za" TargetMode="External"/><Relationship Id="rId151" Type="http://schemas.openxmlformats.org/officeDocument/2006/relationships/hyperlink" Target="about:blank" TargetMode="External"/><Relationship Id="rId193" Type="http://schemas.openxmlformats.org/officeDocument/2006/relationships/hyperlink" Target="https://sassda.co.za/member-profile/?id=10183" TargetMode="External"/><Relationship Id="rId207" Type="http://schemas.openxmlformats.org/officeDocument/2006/relationships/hyperlink" Target="https://sassda.co.za/member-profile/?id=9551" TargetMode="External"/><Relationship Id="rId249" Type="http://schemas.openxmlformats.org/officeDocument/2006/relationships/hyperlink" Target="https://www.sudmo.co.za/" TargetMode="External"/><Relationship Id="rId13" Type="http://schemas.openxmlformats.org/officeDocument/2006/relationships/hyperlink" Target="https://sassda.co.za/member-profile/?id=10876" TargetMode="External"/><Relationship Id="rId109" Type="http://schemas.openxmlformats.org/officeDocument/2006/relationships/hyperlink" Target="https://sassda.co.za/member-profile/?id=8918" TargetMode="External"/><Relationship Id="rId260" Type="http://schemas.openxmlformats.org/officeDocument/2006/relationships/hyperlink" Target="mailto:sales@coalitioncape.co.za" TargetMode="External"/><Relationship Id="rId316" Type="http://schemas.openxmlformats.org/officeDocument/2006/relationships/hyperlink" Target="https://sassda.co.za/member-profile/?id=10970" TargetMode="External"/><Relationship Id="rId55" Type="http://schemas.openxmlformats.org/officeDocument/2006/relationships/hyperlink" Target="mailto:shaun@orion-national.co.za" TargetMode="External"/><Relationship Id="rId97" Type="http://schemas.openxmlformats.org/officeDocument/2006/relationships/hyperlink" Target="https://sassda.co.za/member-profile/?id=10970" TargetMode="External"/><Relationship Id="rId120" Type="http://schemas.openxmlformats.org/officeDocument/2006/relationships/hyperlink" Target="mailto:fe.stainless.steelproducts@gmail.com" TargetMode="External"/><Relationship Id="rId162" Type="http://schemas.openxmlformats.org/officeDocument/2006/relationships/hyperlink" Target="https://sassda.co.za/member-profile/?id=10876" TargetMode="External"/><Relationship Id="rId218" Type="http://schemas.openxmlformats.org/officeDocument/2006/relationships/hyperlink" Target="mailto:thomas.taljaard@weldamax.co.za" TargetMode="External"/><Relationship Id="rId271" Type="http://schemas.openxmlformats.org/officeDocument/2006/relationships/hyperlink" Target="https://sassda.co.za/member-profile/?id=10363" TargetMode="External"/><Relationship Id="rId24" Type="http://schemas.openxmlformats.org/officeDocument/2006/relationships/hyperlink" Target="mailto:bridget.zuma@airliquide.com" TargetMode="External"/><Relationship Id="rId66" Type="http://schemas.openxmlformats.org/officeDocument/2006/relationships/hyperlink" Target="https://www.wernerbrushware.co.za/" TargetMode="External"/><Relationship Id="rId131" Type="http://schemas.openxmlformats.org/officeDocument/2006/relationships/hyperlink" Target="about:blank" TargetMode="External"/><Relationship Id="rId327" Type="http://schemas.openxmlformats.org/officeDocument/2006/relationships/hyperlink" Target="mailto:stainles@afol.com.na" TargetMode="External"/><Relationship Id="rId173" Type="http://schemas.openxmlformats.org/officeDocument/2006/relationships/hyperlink" Target="https://www.sudmo.co.za/" TargetMode="External"/><Relationship Id="rId229" Type="http://schemas.openxmlformats.org/officeDocument/2006/relationships/hyperlink" Target="https://sassda.co.za/member-profile/?id=7668"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satlectwowayradios.com/home-page" TargetMode="External"/><Relationship Id="rId13" Type="http://schemas.openxmlformats.org/officeDocument/2006/relationships/hyperlink" Target="http://www.aradiod.co.za/index.php/contact-us" TargetMode="External"/><Relationship Id="rId18" Type="http://schemas.openxmlformats.org/officeDocument/2006/relationships/hyperlink" Target="https://www.diotron.co.za/" TargetMode="External"/><Relationship Id="rId26" Type="http://schemas.openxmlformats.org/officeDocument/2006/relationships/hyperlink" Target="https://radiotrunk.co.za/services/" TargetMode="External"/><Relationship Id="rId3" Type="http://schemas.openxmlformats.org/officeDocument/2006/relationships/hyperlink" Target="https://hytera.co.za/case-studies/industry-in-south-africa-uses-tetra" TargetMode="External"/><Relationship Id="rId21" Type="http://schemas.openxmlformats.org/officeDocument/2006/relationships/hyperlink" Target="https://www.coastalcomms.co.za/" TargetMode="External"/><Relationship Id="rId7" Type="http://schemas.openxmlformats.org/officeDocument/2006/relationships/hyperlink" Target="mailto:sales@altronnexus.com" TargetMode="External"/><Relationship Id="rId12" Type="http://schemas.openxmlformats.org/officeDocument/2006/relationships/hyperlink" Target="http://www.aradiod.co.za/index.php/contact-us" TargetMode="External"/><Relationship Id="rId17" Type="http://schemas.openxmlformats.org/officeDocument/2006/relationships/hyperlink" Target="https://www.olympcom.co.za/" TargetMode="External"/><Relationship Id="rId25" Type="http://schemas.openxmlformats.org/officeDocument/2006/relationships/hyperlink" Target="https://www.commradio.co.za/ptt-radios/" TargetMode="External"/><Relationship Id="rId2" Type="http://schemas.openxmlformats.org/officeDocument/2006/relationships/hyperlink" Target="mailto:marketing@hytera.com" TargetMode="External"/><Relationship Id="rId16" Type="http://schemas.openxmlformats.org/officeDocument/2006/relationships/hyperlink" Target="https://www.olympcom.co.za/" TargetMode="External"/><Relationship Id="rId20" Type="http://schemas.openxmlformats.org/officeDocument/2006/relationships/hyperlink" Target="https://www.coastalcomms.co.za/" TargetMode="External"/><Relationship Id="rId1" Type="http://schemas.openxmlformats.org/officeDocument/2006/relationships/hyperlink" Target="https://hytera.co.za/" TargetMode="External"/><Relationship Id="rId6" Type="http://schemas.openxmlformats.org/officeDocument/2006/relationships/hyperlink" Target="https://www.altronnexus.com/" TargetMode="External"/><Relationship Id="rId11" Type="http://schemas.openxmlformats.org/officeDocument/2006/relationships/hyperlink" Target="mailto:lukas.v@radiodata.co.za" TargetMode="External"/><Relationship Id="rId24" Type="http://schemas.openxmlformats.org/officeDocument/2006/relationships/hyperlink" Target="http://www.twowayradioshoppe.co.za/about.php" TargetMode="External"/><Relationship Id="rId5" Type="http://schemas.openxmlformats.org/officeDocument/2006/relationships/hyperlink" Target="mailto:info@zartek.co.za" TargetMode="External"/><Relationship Id="rId15" Type="http://schemas.openxmlformats.org/officeDocument/2006/relationships/hyperlink" Target="https://www.olympcom.co.za/" TargetMode="External"/><Relationship Id="rId23" Type="http://schemas.openxmlformats.org/officeDocument/2006/relationships/hyperlink" Target="https://verstay.co.za/about-us/" TargetMode="External"/><Relationship Id="rId10" Type="http://schemas.openxmlformats.org/officeDocument/2006/relationships/hyperlink" Target="https://www.radiodata.co.za/index.php" TargetMode="External"/><Relationship Id="rId19" Type="http://schemas.openxmlformats.org/officeDocument/2006/relationships/hyperlink" Target="https://www.diotron.co.za/" TargetMode="External"/><Relationship Id="rId4" Type="http://schemas.openxmlformats.org/officeDocument/2006/relationships/hyperlink" Target="https://zartek.co.za/" TargetMode="External"/><Relationship Id="rId9" Type="http://schemas.openxmlformats.org/officeDocument/2006/relationships/hyperlink" Target="http://laradio.co.za/Pages/Products.asp" TargetMode="External"/><Relationship Id="rId14" Type="http://schemas.openxmlformats.org/officeDocument/2006/relationships/hyperlink" Target="http://www.aradiod.co.za/index.php/contact-us" TargetMode="External"/><Relationship Id="rId22" Type="http://schemas.openxmlformats.org/officeDocument/2006/relationships/hyperlink" Target="https://verstay.co.za/about-us/"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mltinverters.com/" TargetMode="External"/><Relationship Id="rId18" Type="http://schemas.openxmlformats.org/officeDocument/2006/relationships/hyperlink" Target="http://www.segensolar.co.za/" TargetMode="External"/><Relationship Id="rId26" Type="http://schemas.openxmlformats.org/officeDocument/2006/relationships/hyperlink" Target="http://www.segensolar.co.za/" TargetMode="External"/><Relationship Id="rId39" Type="http://schemas.openxmlformats.org/officeDocument/2006/relationships/hyperlink" Target="http://www.enertronica.it/eng/" TargetMode="External"/><Relationship Id="rId21" Type="http://schemas.openxmlformats.org/officeDocument/2006/relationships/hyperlink" Target="http://www.jinkosolar.com/" TargetMode="External"/><Relationship Id="rId34" Type="http://schemas.openxmlformats.org/officeDocument/2006/relationships/hyperlink" Target="http://www.k2-systems.com/" TargetMode="External"/><Relationship Id="rId42" Type="http://schemas.openxmlformats.org/officeDocument/2006/relationships/printerSettings" Target="../printerSettings/printerSettings2.bin"/><Relationship Id="rId7" Type="http://schemas.openxmlformats.org/officeDocument/2006/relationships/hyperlink" Target="https://www.allsolar.co.za/site/" TargetMode="External"/><Relationship Id="rId2" Type="http://schemas.openxmlformats.org/officeDocument/2006/relationships/hyperlink" Target="https://www.valsa.co.za/" TargetMode="External"/><Relationship Id="rId16" Type="http://schemas.openxmlformats.org/officeDocument/2006/relationships/hyperlink" Target="https://www.ibc-solar.co.za/" TargetMode="External"/><Relationship Id="rId20" Type="http://schemas.openxmlformats.org/officeDocument/2006/relationships/hyperlink" Target="http://www.canadiansolar.com/" TargetMode="External"/><Relationship Id="rId29" Type="http://schemas.openxmlformats.org/officeDocument/2006/relationships/hyperlink" Target="https://www.suntech-power.com/about-us/" TargetMode="External"/><Relationship Id="rId41" Type="http://schemas.openxmlformats.org/officeDocument/2006/relationships/hyperlink" Target="https://caracalengineering.com/" TargetMode="External"/><Relationship Id="rId1" Type="http://schemas.openxmlformats.org/officeDocument/2006/relationships/hyperlink" Target="https://www.sapvia.co.za/" TargetMode="External"/><Relationship Id="rId6" Type="http://schemas.openxmlformats.org/officeDocument/2006/relationships/hyperlink" Target="https://www.sma-mea.com/" TargetMode="External"/><Relationship Id="rId11" Type="http://schemas.openxmlformats.org/officeDocument/2006/relationships/hyperlink" Target="https://www.sma-mea.com/" TargetMode="External"/><Relationship Id="rId24" Type="http://schemas.openxmlformats.org/officeDocument/2006/relationships/hyperlink" Target="https://www.renewsysworld.com/" TargetMode="External"/><Relationship Id="rId32" Type="http://schemas.openxmlformats.org/officeDocument/2006/relationships/hyperlink" Target="https://www.valsa.co.za/" TargetMode="External"/><Relationship Id="rId37" Type="http://schemas.openxmlformats.org/officeDocument/2006/relationships/hyperlink" Target="https://www.stinorland.com/en" TargetMode="External"/><Relationship Id="rId40" Type="http://schemas.openxmlformats.org/officeDocument/2006/relationships/hyperlink" Target="mailto:luigi.guerra@santerno.com" TargetMode="External"/><Relationship Id="rId5" Type="http://schemas.openxmlformats.org/officeDocument/2006/relationships/hyperlink" Target="https://www.ibc-solar.co.za/" TargetMode="External"/><Relationship Id="rId15" Type="http://schemas.openxmlformats.org/officeDocument/2006/relationships/hyperlink" Target="http://solar.huawei.com/MEA" TargetMode="External"/><Relationship Id="rId23" Type="http://schemas.openxmlformats.org/officeDocument/2006/relationships/hyperlink" Target="https://www.valsa.co.za/" TargetMode="External"/><Relationship Id="rId28" Type="http://schemas.openxmlformats.org/officeDocument/2006/relationships/hyperlink" Target="http://www.sinetech.co.za/" TargetMode="External"/><Relationship Id="rId36" Type="http://schemas.openxmlformats.org/officeDocument/2006/relationships/hyperlink" Target="http://solarframe.co.za/" TargetMode="External"/><Relationship Id="rId10" Type="http://schemas.openxmlformats.org/officeDocument/2006/relationships/hyperlink" Target="https://www.zrwmechanika.co.za/" TargetMode="External"/><Relationship Id="rId19" Type="http://schemas.openxmlformats.org/officeDocument/2006/relationships/hyperlink" Target="http://www.artsolar.net/" TargetMode="External"/><Relationship Id="rId31" Type="http://schemas.openxmlformats.org/officeDocument/2006/relationships/hyperlink" Target="https://piasolar.com/" TargetMode="External"/><Relationship Id="rId4" Type="http://schemas.openxmlformats.org/officeDocument/2006/relationships/hyperlink" Target="http://www.segensolar.co.za/" TargetMode="External"/><Relationship Id="rId9" Type="http://schemas.openxmlformats.org/officeDocument/2006/relationships/hyperlink" Target="https://www.goodwe.com/" TargetMode="External"/><Relationship Id="rId14" Type="http://schemas.openxmlformats.org/officeDocument/2006/relationships/hyperlink" Target="https://www.valsa.co.za/" TargetMode="External"/><Relationship Id="rId22" Type="http://schemas.openxmlformats.org/officeDocument/2006/relationships/hyperlink" Target="https://www.ibc-solar.co.za/" TargetMode="External"/><Relationship Id="rId27" Type="http://schemas.openxmlformats.org/officeDocument/2006/relationships/hyperlink" Target="https://www.setsolar.co.za/" TargetMode="External"/><Relationship Id="rId30" Type="http://schemas.openxmlformats.org/officeDocument/2006/relationships/hyperlink" Target="https://www.ibc-solar.co.za/" TargetMode="External"/><Relationship Id="rId35" Type="http://schemas.openxmlformats.org/officeDocument/2006/relationships/hyperlink" Target="http://www.sinetech.co.za/" TargetMode="External"/><Relationship Id="rId8" Type="http://schemas.openxmlformats.org/officeDocument/2006/relationships/hyperlink" Target="http://www.acdc.co.za/" TargetMode="External"/><Relationship Id="rId3" Type="http://schemas.openxmlformats.org/officeDocument/2006/relationships/hyperlink" Target="http://www.sinetech.co.za/" TargetMode="External"/><Relationship Id="rId12" Type="http://schemas.openxmlformats.org/officeDocument/2006/relationships/hyperlink" Target="https://microcare.co.za/" TargetMode="External"/><Relationship Id="rId17" Type="http://schemas.openxmlformats.org/officeDocument/2006/relationships/hyperlink" Target="http://www.sinetech.co.za/" TargetMode="External"/><Relationship Id="rId25" Type="http://schemas.openxmlformats.org/officeDocument/2006/relationships/hyperlink" Target="http://www.rubiconsa.com/" TargetMode="External"/><Relationship Id="rId33" Type="http://schemas.openxmlformats.org/officeDocument/2006/relationships/hyperlink" Target="http://www.kdsolar.co.za/" TargetMode="External"/><Relationship Id="rId38" Type="http://schemas.openxmlformats.org/officeDocument/2006/relationships/hyperlink" Target="https://www.lumaxenergy.co.za/"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alverncables.co.za/" TargetMode="External"/><Relationship Id="rId13" Type="http://schemas.openxmlformats.org/officeDocument/2006/relationships/hyperlink" Target="https://www.m-tec.co.za/index.htm" TargetMode="External"/><Relationship Id="rId18" Type="http://schemas.openxmlformats.org/officeDocument/2006/relationships/hyperlink" Target="https://www.m-tec.co.za/index.htm" TargetMode="External"/><Relationship Id="rId26" Type="http://schemas.openxmlformats.org/officeDocument/2006/relationships/hyperlink" Target="mailto:africancables@cbi-electric.com" TargetMode="External"/><Relationship Id="rId3" Type="http://schemas.openxmlformats.org/officeDocument/2006/relationships/hyperlink" Target="https://optipower.co.za/" TargetMode="External"/><Relationship Id="rId21" Type="http://schemas.openxmlformats.org/officeDocument/2006/relationships/hyperlink" Target="http://vhfibre.co.za/default/about/" TargetMode="External"/><Relationship Id="rId7" Type="http://schemas.openxmlformats.org/officeDocument/2006/relationships/hyperlink" Target="http://www.hellermann.co.za/" TargetMode="External"/><Relationship Id="rId12" Type="http://schemas.openxmlformats.org/officeDocument/2006/relationships/hyperlink" Target="https://www.africancables.com/" TargetMode="External"/><Relationship Id="rId17" Type="http://schemas.openxmlformats.org/officeDocument/2006/relationships/hyperlink" Target="http://www.cabletronics.com/" TargetMode="External"/><Relationship Id="rId25" Type="http://schemas.openxmlformats.org/officeDocument/2006/relationships/hyperlink" Target="mailto:info@versalec.co.za" TargetMode="External"/><Relationship Id="rId2" Type="http://schemas.openxmlformats.org/officeDocument/2006/relationships/hyperlink" Target="http://www.cabletronics.com/" TargetMode="External"/><Relationship Id="rId16" Type="http://schemas.openxmlformats.org/officeDocument/2006/relationships/hyperlink" Target="https://www.m-tec.co.za/index.htm" TargetMode="External"/><Relationship Id="rId20" Type="http://schemas.openxmlformats.org/officeDocument/2006/relationships/hyperlink" Target="https://www.helukabel.com/za/products/products-overview.html" TargetMode="External"/><Relationship Id="rId1" Type="http://schemas.openxmlformats.org/officeDocument/2006/relationships/hyperlink" Target="https://www.m-tec.co.za/index.htm" TargetMode="External"/><Relationship Id="rId6" Type="http://schemas.openxmlformats.org/officeDocument/2006/relationships/hyperlink" Target="https://www.versalec.co.za/" TargetMode="External"/><Relationship Id="rId11" Type="http://schemas.openxmlformats.org/officeDocument/2006/relationships/hyperlink" Target="http://www.acdc.co.za/" TargetMode="External"/><Relationship Id="rId24" Type="http://schemas.openxmlformats.org/officeDocument/2006/relationships/hyperlink" Target="https://www.africancables.com/contact-us.php" TargetMode="External"/><Relationship Id="rId5" Type="http://schemas.openxmlformats.org/officeDocument/2006/relationships/hyperlink" Target="https://www.alverncables.co.za/" TargetMode="External"/><Relationship Id="rId15" Type="http://schemas.openxmlformats.org/officeDocument/2006/relationships/hyperlink" Target="https://www.versalec.co.za/" TargetMode="External"/><Relationship Id="rId23" Type="http://schemas.openxmlformats.org/officeDocument/2006/relationships/hyperlink" Target="mailto:africancables@cbi-electric.com" TargetMode="External"/><Relationship Id="rId28" Type="http://schemas.openxmlformats.org/officeDocument/2006/relationships/hyperlink" Target="mailto:info@versalec.co.za" TargetMode="External"/><Relationship Id="rId10" Type="http://schemas.openxmlformats.org/officeDocument/2006/relationships/hyperlink" Target="mailto:Mishack.Matla@aberdare.co.za" TargetMode="External"/><Relationship Id="rId19" Type="http://schemas.openxmlformats.org/officeDocument/2006/relationships/hyperlink" Target="http://www.fttxenergy.co.za/" TargetMode="External"/><Relationship Id="rId4" Type="http://schemas.openxmlformats.org/officeDocument/2006/relationships/hyperlink" Target="http://www.cabstrut.co.za/company-overview.html" TargetMode="External"/><Relationship Id="rId9" Type="http://schemas.openxmlformats.org/officeDocument/2006/relationships/hyperlink" Target="https://www.aberdare.co.za/" TargetMode="External"/><Relationship Id="rId14" Type="http://schemas.openxmlformats.org/officeDocument/2006/relationships/hyperlink" Target="https://www.helukabel.com/za/products/products-overview.html" TargetMode="External"/><Relationship Id="rId22" Type="http://schemas.openxmlformats.org/officeDocument/2006/relationships/hyperlink" Target="http://falcon-elec.co.za/Pages/About-Us.asp" TargetMode="External"/><Relationship Id="rId27" Type="http://schemas.openxmlformats.org/officeDocument/2006/relationships/hyperlink" Target="mailto:africancables@cbi-electric.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africasteeltube.co.za/" TargetMode="External"/><Relationship Id="rId13" Type="http://schemas.openxmlformats.org/officeDocument/2006/relationships/hyperlink" Target="https://garsin.co.za/" TargetMode="External"/><Relationship Id="rId18" Type="http://schemas.openxmlformats.org/officeDocument/2006/relationships/hyperlink" Target="https://www.aveng.co.za/" TargetMode="External"/><Relationship Id="rId3" Type="http://schemas.openxmlformats.org/officeDocument/2006/relationships/hyperlink" Target="https://www.processpipe.co.za/" TargetMode="External"/><Relationship Id="rId21" Type="http://schemas.openxmlformats.org/officeDocument/2006/relationships/hyperlink" Target="https://honingcraft.co.za/" TargetMode="External"/><Relationship Id="rId7" Type="http://schemas.openxmlformats.org/officeDocument/2006/relationships/hyperlink" Target="http://steelandpipes.co.za/" TargetMode="External"/><Relationship Id="rId12" Type="http://schemas.openxmlformats.org/officeDocument/2006/relationships/hyperlink" Target="https://garsin.co.za/" TargetMode="External"/><Relationship Id="rId17" Type="http://schemas.openxmlformats.org/officeDocument/2006/relationships/hyperlink" Target="https://augustasteel.co.za/" TargetMode="External"/><Relationship Id="rId2" Type="http://schemas.openxmlformats.org/officeDocument/2006/relationships/hyperlink" Target="https://www.incledon.co.za/" TargetMode="External"/><Relationship Id="rId16" Type="http://schemas.openxmlformats.org/officeDocument/2006/relationships/hyperlink" Target="https://www.arcelormittalsa.com/Products/Productpercategory/Tubularproducts.aspx" TargetMode="External"/><Relationship Id="rId20" Type="http://schemas.openxmlformats.org/officeDocument/2006/relationships/hyperlink" Target="http://www.g5p.co.za/" TargetMode="External"/><Relationship Id="rId1" Type="http://schemas.openxmlformats.org/officeDocument/2006/relationships/hyperlink" Target="http://www.hall-longmore.co.za/" TargetMode="External"/><Relationship Id="rId6" Type="http://schemas.openxmlformats.org/officeDocument/2006/relationships/hyperlink" Target="https://www.steelmor.co.za/" TargetMode="External"/><Relationship Id="rId11" Type="http://schemas.openxmlformats.org/officeDocument/2006/relationships/hyperlink" Target="https://www.aveng.co.za/" TargetMode="External"/><Relationship Id="rId5" Type="http://schemas.openxmlformats.org/officeDocument/2006/relationships/hyperlink" Target="https://www.steelmor.co.za/" TargetMode="External"/><Relationship Id="rId15" Type="http://schemas.openxmlformats.org/officeDocument/2006/relationships/hyperlink" Target="https://garsin.co.za/" TargetMode="External"/><Relationship Id="rId10" Type="http://schemas.openxmlformats.org/officeDocument/2006/relationships/hyperlink" Target="http://www.hdgasa.org.za/south-cape-galvanising-pty-ltd/" TargetMode="External"/><Relationship Id="rId19" Type="http://schemas.openxmlformats.org/officeDocument/2006/relationships/hyperlink" Target="https://www.barnestubing.co.za/" TargetMode="External"/><Relationship Id="rId4" Type="http://schemas.openxmlformats.org/officeDocument/2006/relationships/hyperlink" Target="https://www.processpipe.co.za/" TargetMode="External"/><Relationship Id="rId9" Type="http://schemas.openxmlformats.org/officeDocument/2006/relationships/hyperlink" Target="https://macsteel.co.za/business-units/macsteel-tube-pipe/" TargetMode="External"/><Relationship Id="rId14" Type="http://schemas.openxmlformats.org/officeDocument/2006/relationships/hyperlink" Target="https://garsin.co.za/"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tructatech.co.za/index.html" TargetMode="External"/><Relationship Id="rId13" Type="http://schemas.openxmlformats.org/officeDocument/2006/relationships/hyperlink" Target="https://uss.co.za/portfolio/substation-steel/" TargetMode="External"/><Relationship Id="rId18" Type="http://schemas.openxmlformats.org/officeDocument/2006/relationships/hyperlink" Target="https://www.mrmlighting.co.za/" TargetMode="External"/><Relationship Id="rId3" Type="http://schemas.openxmlformats.org/officeDocument/2006/relationships/hyperlink" Target="http://www.taprojects.co.za/services/" TargetMode="External"/><Relationship Id="rId7" Type="http://schemas.openxmlformats.org/officeDocument/2006/relationships/hyperlink" Target="https://mastertowers.co.za/" TargetMode="External"/><Relationship Id="rId12" Type="http://schemas.openxmlformats.org/officeDocument/2006/relationships/hyperlink" Target="https://www.cisengineering.co.za/" TargetMode="External"/><Relationship Id="rId17" Type="http://schemas.openxmlformats.org/officeDocument/2006/relationships/hyperlink" Target="http://www.enddlighting.co.za/" TargetMode="External"/><Relationship Id="rId2" Type="http://schemas.openxmlformats.org/officeDocument/2006/relationships/hyperlink" Target="https://optipower.co.za/" TargetMode="External"/><Relationship Id="rId16" Type="http://schemas.openxmlformats.org/officeDocument/2006/relationships/hyperlink" Target="https://www.voltex.co.za/street-poles/" TargetMode="External"/><Relationship Id="rId1" Type="http://schemas.openxmlformats.org/officeDocument/2006/relationships/hyperlink" Target="https://www.saisc.co.za/" TargetMode="External"/><Relationship Id="rId6" Type="http://schemas.openxmlformats.org/officeDocument/2006/relationships/hyperlink" Target="https://www.coastal-towers.co.za/" TargetMode="External"/><Relationship Id="rId11" Type="http://schemas.openxmlformats.org/officeDocument/2006/relationships/hyperlink" Target="http://www.towerco.co.za/" TargetMode="External"/><Relationship Id="rId5" Type="http://schemas.openxmlformats.org/officeDocument/2006/relationships/hyperlink" Target="http://www.ablon.co.za/" TargetMode="External"/><Relationship Id="rId15" Type="http://schemas.openxmlformats.org/officeDocument/2006/relationships/hyperlink" Target="https://falcus.co.za/" TargetMode="External"/><Relationship Id="rId10" Type="http://schemas.openxmlformats.org/officeDocument/2006/relationships/hyperlink" Target="http://www.masts.co.za/" TargetMode="External"/><Relationship Id="rId4" Type="http://schemas.openxmlformats.org/officeDocument/2006/relationships/hyperlink" Target="http://polasa.co.za/" TargetMode="External"/><Relationship Id="rId9" Type="http://schemas.openxmlformats.org/officeDocument/2006/relationships/hyperlink" Target="https://towermast.co.za/" TargetMode="External"/><Relationship Id="rId14" Type="http://schemas.openxmlformats.org/officeDocument/2006/relationships/hyperlink" Target="http://metpress.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1"/>
  <sheetViews>
    <sheetView zoomScale="55" zoomScaleNormal="55" workbookViewId="0">
      <selection activeCell="A2" sqref="A2:F2"/>
    </sheetView>
  </sheetViews>
  <sheetFormatPr defaultColWidth="14.42578125" defaultRowHeight="15.75" customHeight="1"/>
  <cols>
    <col min="1" max="1" width="160.7109375" customWidth="1"/>
    <col min="2" max="2" width="46.7109375" customWidth="1"/>
    <col min="4" max="4" width="24.5703125" customWidth="1"/>
  </cols>
  <sheetData>
    <row r="1" spans="1:26" ht="15">
      <c r="A1" s="1"/>
      <c r="B1" s="1"/>
      <c r="C1" s="1"/>
      <c r="D1" s="1"/>
      <c r="E1" s="1"/>
      <c r="F1" s="1"/>
      <c r="G1" s="2"/>
      <c r="H1" s="2"/>
      <c r="I1" s="2"/>
      <c r="J1" s="2"/>
      <c r="K1" s="2"/>
      <c r="L1" s="2"/>
      <c r="M1" s="2"/>
      <c r="N1" s="2"/>
      <c r="O1" s="2"/>
      <c r="P1" s="2"/>
      <c r="Q1" s="2"/>
      <c r="R1" s="2"/>
      <c r="S1" s="2"/>
      <c r="T1" s="2"/>
      <c r="U1" s="2"/>
      <c r="V1" s="2"/>
      <c r="W1" s="2"/>
      <c r="X1" s="2"/>
      <c r="Y1" s="2"/>
      <c r="Z1" s="2"/>
    </row>
    <row r="2" spans="1:26" ht="61.5">
      <c r="A2" s="88" t="s">
        <v>1676</v>
      </c>
      <c r="B2" s="89"/>
      <c r="C2" s="89"/>
      <c r="D2" s="89"/>
      <c r="E2" s="89"/>
      <c r="F2" s="89"/>
      <c r="G2" s="2"/>
      <c r="H2" s="2"/>
      <c r="I2" s="2"/>
      <c r="J2" s="2"/>
      <c r="K2" s="2"/>
      <c r="L2" s="2"/>
      <c r="M2" s="2"/>
      <c r="N2" s="2"/>
      <c r="O2" s="2"/>
      <c r="P2" s="2"/>
      <c r="Q2" s="2"/>
      <c r="R2" s="2"/>
      <c r="S2" s="2"/>
      <c r="T2" s="2"/>
      <c r="U2" s="2"/>
      <c r="V2" s="2"/>
      <c r="W2" s="2"/>
      <c r="X2" s="2"/>
      <c r="Y2" s="2"/>
      <c r="Z2" s="2"/>
    </row>
    <row r="3" spans="1:26" ht="36">
      <c r="A3" s="90" t="s">
        <v>0</v>
      </c>
      <c r="B3" s="91"/>
      <c r="C3" s="91"/>
      <c r="D3" s="91"/>
      <c r="E3" s="91"/>
      <c r="F3" s="91"/>
      <c r="G3" s="2"/>
      <c r="H3" s="2"/>
      <c r="I3" s="2"/>
      <c r="J3" s="2"/>
      <c r="K3" s="2"/>
      <c r="L3" s="2"/>
      <c r="M3" s="2"/>
      <c r="N3" s="2"/>
      <c r="O3" s="2"/>
      <c r="P3" s="2"/>
      <c r="Q3" s="2"/>
      <c r="R3" s="2"/>
      <c r="S3" s="2"/>
      <c r="T3" s="2"/>
      <c r="U3" s="2"/>
      <c r="V3" s="2"/>
      <c r="W3" s="2"/>
      <c r="X3" s="2"/>
      <c r="Y3" s="2"/>
      <c r="Z3" s="2"/>
    </row>
    <row r="4" spans="1:26" ht="36">
      <c r="A4" s="92">
        <v>44317</v>
      </c>
      <c r="B4" s="91"/>
      <c r="C4" s="91"/>
      <c r="D4" s="91"/>
      <c r="E4" s="91"/>
      <c r="F4" s="91"/>
      <c r="G4" s="2"/>
      <c r="H4" s="2"/>
      <c r="I4" s="2"/>
      <c r="J4" s="2"/>
      <c r="K4" s="2"/>
      <c r="L4" s="2"/>
      <c r="M4" s="2"/>
      <c r="N4" s="2"/>
      <c r="O4" s="2"/>
      <c r="P4" s="2"/>
      <c r="Q4" s="2"/>
      <c r="R4" s="2"/>
      <c r="S4" s="2"/>
      <c r="T4" s="2"/>
      <c r="U4" s="2"/>
      <c r="V4" s="2"/>
      <c r="W4" s="2"/>
      <c r="X4" s="2"/>
      <c r="Y4" s="2"/>
      <c r="Z4" s="2"/>
    </row>
    <row r="5" spans="1:26" ht="12.75">
      <c r="A5" s="2"/>
      <c r="B5" s="2"/>
      <c r="C5" s="2"/>
      <c r="D5" s="2"/>
      <c r="E5" s="2"/>
      <c r="F5" s="2"/>
      <c r="G5" s="2"/>
      <c r="H5" s="2"/>
      <c r="I5" s="2"/>
      <c r="J5" s="2"/>
      <c r="K5" s="2"/>
      <c r="L5" s="2"/>
      <c r="M5" s="2"/>
      <c r="N5" s="2"/>
      <c r="O5" s="2"/>
      <c r="P5" s="2"/>
      <c r="Q5" s="2"/>
      <c r="R5" s="2"/>
      <c r="S5" s="2"/>
      <c r="T5" s="2"/>
      <c r="U5" s="2"/>
      <c r="V5" s="2"/>
      <c r="W5" s="2"/>
      <c r="X5" s="2"/>
      <c r="Y5" s="2"/>
      <c r="Z5" s="2"/>
    </row>
    <row r="6" spans="1:26" ht="12.75">
      <c r="A6" s="2"/>
      <c r="B6" s="2"/>
      <c r="C6" s="2"/>
      <c r="D6" s="2"/>
      <c r="E6" s="2"/>
      <c r="F6" s="2"/>
      <c r="G6" s="2"/>
      <c r="H6" s="2"/>
      <c r="I6" s="2"/>
      <c r="J6" s="2"/>
      <c r="K6" s="2"/>
      <c r="L6" s="2"/>
      <c r="M6" s="2"/>
      <c r="N6" s="2"/>
      <c r="O6" s="2"/>
      <c r="P6" s="2"/>
      <c r="Q6" s="2"/>
      <c r="R6" s="2"/>
      <c r="S6" s="2"/>
      <c r="T6" s="2"/>
      <c r="U6" s="2"/>
      <c r="V6" s="2"/>
      <c r="W6" s="2"/>
      <c r="X6" s="2"/>
      <c r="Y6" s="2"/>
      <c r="Z6" s="2"/>
    </row>
    <row r="7" spans="1:26" s="83" customFormat="1" ht="153" customHeight="1">
      <c r="A7" s="93" t="s">
        <v>1692</v>
      </c>
      <c r="B7" s="93"/>
      <c r="C7" s="93"/>
      <c r="D7" s="93"/>
      <c r="E7" s="82"/>
      <c r="F7" s="82"/>
      <c r="G7" s="82"/>
      <c r="H7" s="82"/>
      <c r="I7" s="82"/>
      <c r="J7" s="82"/>
      <c r="K7" s="82"/>
      <c r="L7" s="82"/>
      <c r="M7" s="82"/>
      <c r="N7" s="82"/>
      <c r="O7" s="82"/>
      <c r="P7" s="82"/>
      <c r="Q7" s="82"/>
      <c r="R7" s="82"/>
      <c r="S7" s="82"/>
      <c r="T7" s="82"/>
      <c r="U7" s="82"/>
      <c r="V7" s="82"/>
      <c r="W7" s="82"/>
      <c r="X7" s="82"/>
      <c r="Y7" s="82"/>
      <c r="Z7" s="82"/>
    </row>
    <row r="8" spans="1:26" ht="208.5" customHeight="1">
      <c r="A8" s="3"/>
      <c r="B8" s="3"/>
      <c r="C8" s="3"/>
      <c r="D8" s="3"/>
      <c r="E8" s="3"/>
      <c r="F8" s="3"/>
      <c r="G8" s="3"/>
      <c r="H8" s="3"/>
      <c r="I8" s="3"/>
      <c r="J8" s="3"/>
      <c r="K8" s="3"/>
      <c r="L8" s="3"/>
      <c r="M8" s="3"/>
      <c r="N8" s="3"/>
      <c r="O8" s="3"/>
      <c r="P8" s="3"/>
      <c r="Q8" s="3"/>
      <c r="R8" s="3"/>
      <c r="S8" s="3"/>
      <c r="T8" s="3"/>
      <c r="U8" s="3"/>
      <c r="V8" s="3"/>
      <c r="W8" s="3"/>
      <c r="X8" s="3"/>
      <c r="Y8" s="3"/>
      <c r="Z8" s="3"/>
    </row>
    <row r="9" spans="1:26" ht="12.75">
      <c r="A9" s="4"/>
      <c r="B9" s="5"/>
      <c r="C9" s="5"/>
      <c r="D9" s="5"/>
      <c r="E9" s="5"/>
      <c r="F9" s="5"/>
      <c r="G9" s="5"/>
      <c r="H9" s="5"/>
      <c r="I9" s="5"/>
      <c r="J9" s="5"/>
      <c r="K9" s="5"/>
      <c r="L9" s="5"/>
      <c r="M9" s="5"/>
      <c r="N9" s="5"/>
      <c r="O9" s="5"/>
      <c r="P9" s="5"/>
      <c r="Q9" s="5"/>
      <c r="R9" s="5"/>
      <c r="S9" s="5"/>
      <c r="T9" s="5"/>
      <c r="U9" s="5"/>
      <c r="V9" s="5"/>
      <c r="W9" s="5"/>
      <c r="X9" s="5"/>
      <c r="Y9" s="5"/>
      <c r="Z9" s="5"/>
    </row>
    <row r="10" spans="1:26" ht="12.75">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2.75">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2.75">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2.75">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2.75">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2.7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2.7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2.7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2.7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2.7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2.7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2.7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2.7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7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7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7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7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sheetData>
  <mergeCells count="4">
    <mergeCell ref="A2:F2"/>
    <mergeCell ref="A3:F3"/>
    <mergeCell ref="A4:F4"/>
    <mergeCell ref="A7:D7"/>
  </mergeCells>
  <hyperlinks>
    <hyperlink ref="A7" r:id="rId1"/>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1" ySplit="2" topLeftCell="B36" activePane="bottomRight" state="frozen"/>
      <selection pane="topRight" activeCell="B1" sqref="B1"/>
      <selection pane="bottomLeft" activeCell="A3" sqref="A3"/>
      <selection pane="bottomRight" activeCell="E1" sqref="E1:E1048576"/>
    </sheetView>
  </sheetViews>
  <sheetFormatPr defaultColWidth="14.42578125" defaultRowHeight="15.75" customHeight="1"/>
  <cols>
    <col min="1" max="1" width="57.85546875" style="58" customWidth="1"/>
    <col min="2" max="2" width="25" style="58" bestFit="1" customWidth="1"/>
    <col min="3" max="3" width="29.28515625" style="58" bestFit="1" customWidth="1"/>
    <col min="4" max="4" width="22.140625" style="73" bestFit="1" customWidth="1"/>
    <col min="5" max="5" width="15" style="58" bestFit="1" customWidth="1"/>
    <col min="6" max="6" width="25.7109375" style="58" bestFit="1" customWidth="1"/>
    <col min="7" max="7" width="29.140625" style="58" bestFit="1" customWidth="1"/>
    <col min="8" max="8" width="21.5703125" style="58" bestFit="1" customWidth="1"/>
    <col min="9" max="9" width="33" style="58" bestFit="1" customWidth="1"/>
    <col min="10" max="10" width="13.570312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30.85546875" style="58" bestFit="1" customWidth="1"/>
    <col min="22" max="22" width="103" style="58" bestFit="1" customWidth="1"/>
    <col min="23" max="16384" width="14.42578125" style="58"/>
  </cols>
  <sheetData>
    <row r="1" spans="1:29" ht="12.75">
      <c r="A1" s="37" t="s">
        <v>14</v>
      </c>
      <c r="B1" s="71"/>
      <c r="C1" s="36" t="s">
        <v>396</v>
      </c>
      <c r="D1" s="71"/>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169</v>
      </c>
      <c r="B3" s="72" t="s">
        <v>838</v>
      </c>
      <c r="C3" s="43" t="s">
        <v>386</v>
      </c>
      <c r="D3" s="73">
        <v>20</v>
      </c>
      <c r="E3" s="60">
        <v>8</v>
      </c>
      <c r="F3" s="60" t="s">
        <v>385</v>
      </c>
      <c r="G3" s="43" t="s">
        <v>839</v>
      </c>
      <c r="H3" s="43" t="s">
        <v>840</v>
      </c>
      <c r="I3" s="34" t="s">
        <v>841</v>
      </c>
      <c r="J3" s="43" t="s">
        <v>842</v>
      </c>
      <c r="K3" s="44" t="s">
        <v>387</v>
      </c>
      <c r="L3" s="44"/>
      <c r="M3" s="44" t="s">
        <v>388</v>
      </c>
      <c r="N3" s="44"/>
      <c r="O3" s="44"/>
      <c r="P3" s="44"/>
      <c r="Q3" s="44"/>
      <c r="R3" s="44"/>
      <c r="S3" s="44"/>
      <c r="T3" s="44"/>
      <c r="U3" s="58" t="s">
        <v>843</v>
      </c>
    </row>
    <row r="4" spans="1:29" ht="12.75">
      <c r="A4" s="43" t="s">
        <v>169</v>
      </c>
      <c r="B4" s="72" t="s">
        <v>844</v>
      </c>
      <c r="C4" s="43" t="s">
        <v>390</v>
      </c>
      <c r="D4" s="74">
        <v>130</v>
      </c>
      <c r="E4" s="43">
        <v>3</v>
      </c>
      <c r="F4" s="43" t="s">
        <v>385</v>
      </c>
      <c r="G4" s="43"/>
      <c r="H4" s="43"/>
      <c r="I4" s="34" t="s">
        <v>845</v>
      </c>
      <c r="J4" s="43">
        <f>27118428300</f>
        <v>27118428300</v>
      </c>
      <c r="K4" s="74" t="s">
        <v>387</v>
      </c>
      <c r="L4" s="74" t="s">
        <v>388</v>
      </c>
      <c r="M4" s="44" t="s">
        <v>388</v>
      </c>
      <c r="N4" s="44"/>
      <c r="O4" s="44" t="s">
        <v>388</v>
      </c>
      <c r="P4" s="44" t="s">
        <v>388</v>
      </c>
      <c r="Q4" s="44" t="s">
        <v>388</v>
      </c>
      <c r="R4" s="44"/>
      <c r="S4" s="44"/>
      <c r="T4" s="44"/>
      <c r="U4" s="42" t="s">
        <v>751</v>
      </c>
      <c r="V4" s="42"/>
    </row>
    <row r="5" spans="1:29" ht="12.75">
      <c r="A5" s="43" t="s">
        <v>169</v>
      </c>
      <c r="B5" s="72" t="s">
        <v>846</v>
      </c>
      <c r="C5" s="43" t="s">
        <v>390</v>
      </c>
      <c r="D5" s="74">
        <v>60</v>
      </c>
      <c r="E5" s="43">
        <v>1</v>
      </c>
      <c r="F5" s="43" t="s">
        <v>385</v>
      </c>
      <c r="G5" s="43"/>
      <c r="H5" s="43"/>
      <c r="I5" s="34" t="s">
        <v>847</v>
      </c>
      <c r="J5" s="43" t="s">
        <v>848</v>
      </c>
      <c r="K5" s="74" t="s">
        <v>387</v>
      </c>
      <c r="L5" s="74" t="s">
        <v>388</v>
      </c>
      <c r="M5" s="44" t="s">
        <v>388</v>
      </c>
      <c r="N5" s="44"/>
      <c r="O5" s="44" t="s">
        <v>388</v>
      </c>
      <c r="P5" s="44" t="s">
        <v>388</v>
      </c>
      <c r="Q5" s="44" t="s">
        <v>388</v>
      </c>
      <c r="R5" s="44"/>
      <c r="S5" s="44"/>
      <c r="T5" s="44"/>
      <c r="U5" s="58" t="s">
        <v>849</v>
      </c>
      <c r="V5" s="42"/>
    </row>
    <row r="6" spans="1:29" ht="12.75">
      <c r="A6" s="43" t="s">
        <v>171</v>
      </c>
      <c r="B6" s="72" t="s">
        <v>850</v>
      </c>
      <c r="C6" s="43" t="s">
        <v>386</v>
      </c>
      <c r="D6" s="73">
        <v>145</v>
      </c>
      <c r="E6" s="60">
        <v>1</v>
      </c>
      <c r="F6" s="60" t="s">
        <v>389</v>
      </c>
      <c r="G6" s="43"/>
      <c r="H6" s="43"/>
      <c r="I6" s="34" t="s">
        <v>851</v>
      </c>
      <c r="J6" s="43" t="s">
        <v>852</v>
      </c>
      <c r="K6" s="44" t="s">
        <v>387</v>
      </c>
      <c r="L6" s="44"/>
      <c r="M6" s="44" t="s">
        <v>388</v>
      </c>
      <c r="N6" s="44"/>
      <c r="O6" s="44"/>
      <c r="P6" s="44"/>
      <c r="Q6" s="44"/>
      <c r="R6" s="44"/>
      <c r="S6" s="44"/>
      <c r="T6" s="44"/>
      <c r="U6" s="58" t="s">
        <v>853</v>
      </c>
      <c r="V6" s="42"/>
    </row>
    <row r="7" spans="1:29" ht="12.75">
      <c r="A7" s="43" t="s">
        <v>171</v>
      </c>
      <c r="B7" s="72" t="s">
        <v>854</v>
      </c>
      <c r="C7" s="43" t="s">
        <v>390</v>
      </c>
      <c r="D7" s="44">
        <v>50</v>
      </c>
      <c r="E7" s="42">
        <v>4</v>
      </c>
      <c r="F7" s="42" t="s">
        <v>385</v>
      </c>
      <c r="G7" s="43" t="s">
        <v>424</v>
      </c>
      <c r="H7" s="43" t="s">
        <v>855</v>
      </c>
      <c r="I7" s="34" t="s">
        <v>856</v>
      </c>
      <c r="J7" s="43" t="s">
        <v>857</v>
      </c>
      <c r="K7" s="42" t="s">
        <v>387</v>
      </c>
      <c r="L7" s="44" t="s">
        <v>388</v>
      </c>
      <c r="M7" s="44" t="s">
        <v>388</v>
      </c>
      <c r="N7" s="42"/>
      <c r="O7" s="42"/>
      <c r="P7" s="42"/>
      <c r="Q7" s="42"/>
      <c r="R7" s="42"/>
      <c r="S7" s="42"/>
      <c r="T7" s="42"/>
      <c r="U7" s="42" t="s">
        <v>751</v>
      </c>
      <c r="V7" s="42"/>
      <c r="W7" s="42"/>
      <c r="X7" s="42"/>
      <c r="Y7" s="42"/>
      <c r="Z7" s="42"/>
      <c r="AA7" s="42"/>
      <c r="AB7" s="42"/>
      <c r="AC7" s="42"/>
    </row>
    <row r="8" spans="1:29" ht="12.75">
      <c r="A8" s="43" t="s">
        <v>171</v>
      </c>
      <c r="B8" s="72" t="s">
        <v>846</v>
      </c>
      <c r="C8" s="43" t="s">
        <v>390</v>
      </c>
      <c r="D8" s="74">
        <v>60</v>
      </c>
      <c r="E8" s="43">
        <v>1</v>
      </c>
      <c r="F8" s="43" t="s">
        <v>385</v>
      </c>
      <c r="G8" s="43"/>
      <c r="H8" s="43"/>
      <c r="I8" s="34" t="s">
        <v>847</v>
      </c>
      <c r="J8" s="43" t="s">
        <v>848</v>
      </c>
      <c r="K8" s="74" t="s">
        <v>387</v>
      </c>
      <c r="L8" s="74" t="s">
        <v>388</v>
      </c>
      <c r="M8" s="44" t="s">
        <v>388</v>
      </c>
      <c r="N8" s="44"/>
      <c r="O8" s="44" t="s">
        <v>388</v>
      </c>
      <c r="P8" s="44" t="s">
        <v>388</v>
      </c>
      <c r="Q8" s="44" t="s">
        <v>388</v>
      </c>
      <c r="R8" s="44"/>
      <c r="S8" s="44"/>
      <c r="T8" s="44"/>
      <c r="U8" s="58" t="s">
        <v>849</v>
      </c>
      <c r="V8" s="42"/>
    </row>
    <row r="9" spans="1:29" ht="12.75">
      <c r="A9" s="43" t="s">
        <v>171</v>
      </c>
      <c r="B9" s="72" t="s">
        <v>858</v>
      </c>
      <c r="C9" s="43" t="s">
        <v>386</v>
      </c>
      <c r="D9" s="73">
        <v>42</v>
      </c>
      <c r="E9" s="42">
        <v>2</v>
      </c>
      <c r="F9" s="60" t="s">
        <v>385</v>
      </c>
      <c r="G9" s="43"/>
      <c r="H9" s="43"/>
      <c r="I9" s="34" t="s">
        <v>859</v>
      </c>
      <c r="J9" s="59" t="s">
        <v>860</v>
      </c>
      <c r="K9" s="44"/>
      <c r="L9" s="44"/>
      <c r="M9" s="44" t="s">
        <v>388</v>
      </c>
      <c r="N9" s="44"/>
      <c r="O9" s="44"/>
      <c r="P9" s="44"/>
      <c r="Q9" s="44"/>
      <c r="R9" s="44"/>
      <c r="S9" s="44"/>
      <c r="T9" s="44"/>
      <c r="U9" s="58" t="s">
        <v>751</v>
      </c>
      <c r="V9" s="75"/>
      <c r="W9" s="75"/>
    </row>
    <row r="10" spans="1:29" ht="12.75">
      <c r="A10" s="43" t="s">
        <v>175</v>
      </c>
      <c r="B10" s="72" t="s">
        <v>861</v>
      </c>
      <c r="C10" s="43" t="s">
        <v>386</v>
      </c>
      <c r="D10" s="73">
        <v>80</v>
      </c>
      <c r="E10" s="42">
        <v>1</v>
      </c>
      <c r="F10" s="60" t="s">
        <v>392</v>
      </c>
      <c r="G10" s="43" t="s">
        <v>862</v>
      </c>
      <c r="H10" s="43" t="s">
        <v>863</v>
      </c>
      <c r="I10" s="34" t="s">
        <v>864</v>
      </c>
      <c r="J10" s="43" t="s">
        <v>865</v>
      </c>
      <c r="K10" s="44" t="s">
        <v>387</v>
      </c>
      <c r="L10" s="44"/>
      <c r="M10" s="44" t="s">
        <v>388</v>
      </c>
      <c r="N10" s="44"/>
      <c r="O10" s="44"/>
      <c r="P10" s="44"/>
      <c r="Q10" s="44"/>
      <c r="R10" s="44"/>
      <c r="S10" s="44"/>
      <c r="T10" s="44"/>
      <c r="U10" s="58" t="s">
        <v>751</v>
      </c>
    </row>
    <row r="11" spans="1:29" ht="12.75">
      <c r="A11" s="43" t="s">
        <v>175</v>
      </c>
      <c r="B11" s="72" t="s">
        <v>866</v>
      </c>
      <c r="C11" s="43" t="s">
        <v>386</v>
      </c>
      <c r="D11" s="73">
        <v>15</v>
      </c>
      <c r="E11" s="42">
        <v>1</v>
      </c>
      <c r="F11" s="60" t="s">
        <v>392</v>
      </c>
      <c r="G11" s="43" t="s">
        <v>496</v>
      </c>
      <c r="H11" s="43" t="s">
        <v>867</v>
      </c>
      <c r="I11" s="34" t="s">
        <v>868</v>
      </c>
      <c r="J11" s="43" t="s">
        <v>869</v>
      </c>
      <c r="K11" s="44" t="s">
        <v>387</v>
      </c>
      <c r="L11" s="44" t="s">
        <v>388</v>
      </c>
      <c r="M11" s="44" t="s">
        <v>388</v>
      </c>
      <c r="N11" s="44"/>
      <c r="O11" s="44"/>
      <c r="P11" s="44" t="s">
        <v>388</v>
      </c>
      <c r="Q11" s="44"/>
      <c r="R11" s="44"/>
      <c r="S11" s="44"/>
      <c r="T11" s="44"/>
      <c r="U11" s="58" t="s">
        <v>751</v>
      </c>
      <c r="V11" s="42"/>
    </row>
    <row r="12" spans="1:29" ht="12.75">
      <c r="A12" s="43" t="s">
        <v>175</v>
      </c>
      <c r="B12" s="72" t="s">
        <v>844</v>
      </c>
      <c r="C12" s="43" t="s">
        <v>390</v>
      </c>
      <c r="D12" s="73">
        <v>130</v>
      </c>
      <c r="E12" s="42">
        <v>3</v>
      </c>
      <c r="F12" s="60" t="s">
        <v>385</v>
      </c>
      <c r="G12" s="43"/>
      <c r="H12" s="43"/>
      <c r="I12" s="34" t="s">
        <v>845</v>
      </c>
      <c r="J12" s="43">
        <f>27118428300</f>
        <v>27118428300</v>
      </c>
      <c r="K12" s="44" t="s">
        <v>387</v>
      </c>
      <c r="L12" s="44" t="s">
        <v>388</v>
      </c>
      <c r="M12" s="44" t="s">
        <v>388</v>
      </c>
      <c r="N12" s="44"/>
      <c r="O12" s="44" t="s">
        <v>388</v>
      </c>
      <c r="P12" s="44" t="s">
        <v>388</v>
      </c>
      <c r="Q12" s="44" t="s">
        <v>388</v>
      </c>
      <c r="R12" s="44"/>
      <c r="S12" s="44"/>
      <c r="T12" s="44"/>
      <c r="U12" s="58" t="s">
        <v>751</v>
      </c>
      <c r="V12" s="42"/>
    </row>
    <row r="13" spans="1:29" ht="12.75">
      <c r="A13" s="43" t="s">
        <v>177</v>
      </c>
      <c r="B13" s="72" t="s">
        <v>861</v>
      </c>
      <c r="C13" s="43" t="s">
        <v>386</v>
      </c>
      <c r="D13" s="73">
        <v>80</v>
      </c>
      <c r="E13" s="42">
        <v>1</v>
      </c>
      <c r="F13" s="60" t="s">
        <v>392</v>
      </c>
      <c r="G13" s="43" t="s">
        <v>862</v>
      </c>
      <c r="H13" s="43" t="s">
        <v>863</v>
      </c>
      <c r="I13" s="34" t="s">
        <v>864</v>
      </c>
      <c r="J13" s="43" t="s">
        <v>865</v>
      </c>
      <c r="K13" s="44" t="s">
        <v>387</v>
      </c>
      <c r="L13" s="44"/>
      <c r="M13" s="44" t="s">
        <v>388</v>
      </c>
      <c r="N13" s="44"/>
      <c r="O13" s="44"/>
      <c r="P13" s="44"/>
      <c r="Q13" s="44"/>
      <c r="R13" s="44"/>
      <c r="S13" s="44"/>
      <c r="T13" s="44"/>
      <c r="U13" s="58" t="s">
        <v>751</v>
      </c>
    </row>
    <row r="14" spans="1:29" ht="12.75">
      <c r="A14" s="43" t="s">
        <v>177</v>
      </c>
      <c r="B14" s="72" t="s">
        <v>870</v>
      </c>
      <c r="C14" s="43" t="s">
        <v>386</v>
      </c>
      <c r="D14" s="74">
        <v>116</v>
      </c>
      <c r="E14" s="43">
        <v>4</v>
      </c>
      <c r="F14" s="43" t="s">
        <v>385</v>
      </c>
      <c r="G14" s="43" t="s">
        <v>461</v>
      </c>
      <c r="H14" s="43" t="s">
        <v>871</v>
      </c>
      <c r="I14" s="34" t="s">
        <v>872</v>
      </c>
      <c r="J14" s="43" t="s">
        <v>873</v>
      </c>
      <c r="K14" s="74" t="s">
        <v>387</v>
      </c>
      <c r="L14" s="74"/>
      <c r="M14" s="44" t="s">
        <v>388</v>
      </c>
      <c r="N14" s="44"/>
      <c r="O14" s="44"/>
      <c r="P14" s="44"/>
      <c r="Q14" s="44"/>
      <c r="R14" s="44"/>
      <c r="S14" s="44"/>
      <c r="T14" s="44"/>
      <c r="U14" s="58" t="s">
        <v>751</v>
      </c>
      <c r="V14" s="42"/>
    </row>
    <row r="15" spans="1:29" ht="12.75">
      <c r="A15" s="43" t="s">
        <v>177</v>
      </c>
      <c r="B15" s="72" t="s">
        <v>858</v>
      </c>
      <c r="C15" s="43" t="s">
        <v>386</v>
      </c>
      <c r="D15" s="44">
        <v>42</v>
      </c>
      <c r="E15" s="60">
        <v>2</v>
      </c>
      <c r="F15" s="60" t="s">
        <v>385</v>
      </c>
      <c r="G15" s="43"/>
      <c r="H15" s="43"/>
      <c r="I15" s="34" t="s">
        <v>859</v>
      </c>
      <c r="J15" s="43" t="s">
        <v>860</v>
      </c>
      <c r="K15" s="44"/>
      <c r="L15" s="44"/>
      <c r="M15" s="44" t="s">
        <v>388</v>
      </c>
      <c r="N15" s="44"/>
      <c r="O15" s="44"/>
      <c r="P15" s="44"/>
      <c r="Q15" s="44"/>
      <c r="R15" s="44"/>
      <c r="S15" s="44"/>
      <c r="T15" s="44"/>
      <c r="U15" s="58" t="s">
        <v>751</v>
      </c>
      <c r="V15" s="42"/>
    </row>
    <row r="16" spans="1:29" ht="12.75">
      <c r="A16" s="43" t="s">
        <v>179</v>
      </c>
      <c r="B16" s="72" t="s">
        <v>874</v>
      </c>
      <c r="C16" s="43" t="s">
        <v>386</v>
      </c>
      <c r="D16" s="44">
        <v>22</v>
      </c>
      <c r="E16" s="60">
        <v>1</v>
      </c>
      <c r="F16" s="60" t="s">
        <v>392</v>
      </c>
      <c r="G16" s="43"/>
      <c r="H16" s="43"/>
      <c r="I16" s="34" t="s">
        <v>875</v>
      </c>
      <c r="J16" s="43" t="s">
        <v>876</v>
      </c>
      <c r="K16" s="44" t="s">
        <v>387</v>
      </c>
      <c r="L16" s="44"/>
      <c r="M16" s="44" t="s">
        <v>388</v>
      </c>
      <c r="N16" s="44"/>
      <c r="O16" s="44"/>
      <c r="P16" s="44"/>
      <c r="Q16" s="44"/>
      <c r="R16" s="44"/>
      <c r="S16" s="44"/>
      <c r="T16" s="44"/>
      <c r="U16" s="58" t="s">
        <v>751</v>
      </c>
      <c r="V16" s="42"/>
    </row>
    <row r="17" spans="1:22" ht="12.75">
      <c r="A17" s="43" t="s">
        <v>179</v>
      </c>
      <c r="B17" s="72" t="s">
        <v>866</v>
      </c>
      <c r="C17" s="43" t="s">
        <v>386</v>
      </c>
      <c r="D17" s="74">
        <v>15</v>
      </c>
      <c r="E17" s="43">
        <v>1</v>
      </c>
      <c r="F17" s="43" t="s">
        <v>392</v>
      </c>
      <c r="G17" s="43" t="s">
        <v>496</v>
      </c>
      <c r="H17" s="43" t="s">
        <v>867</v>
      </c>
      <c r="I17" s="34" t="s">
        <v>868</v>
      </c>
      <c r="J17" s="43" t="s">
        <v>869</v>
      </c>
      <c r="K17" s="74" t="s">
        <v>387</v>
      </c>
      <c r="L17" s="74" t="s">
        <v>388</v>
      </c>
      <c r="M17" s="44" t="s">
        <v>388</v>
      </c>
      <c r="N17" s="44"/>
      <c r="O17" s="44"/>
      <c r="P17" s="44" t="s">
        <v>388</v>
      </c>
      <c r="Q17" s="44"/>
      <c r="R17" s="44"/>
      <c r="S17" s="44"/>
      <c r="T17" s="44"/>
      <c r="U17" s="42" t="s">
        <v>751</v>
      </c>
      <c r="V17" s="42"/>
    </row>
    <row r="18" spans="1:22" ht="12.75">
      <c r="A18" s="43" t="s">
        <v>179</v>
      </c>
      <c r="B18" s="72" t="s">
        <v>861</v>
      </c>
      <c r="C18" s="43" t="s">
        <v>386</v>
      </c>
      <c r="D18" s="73">
        <v>80</v>
      </c>
      <c r="E18" s="60">
        <v>1</v>
      </c>
      <c r="F18" s="60" t="s">
        <v>392</v>
      </c>
      <c r="G18" s="43" t="s">
        <v>862</v>
      </c>
      <c r="H18" s="43" t="s">
        <v>863</v>
      </c>
      <c r="I18" s="34" t="s">
        <v>864</v>
      </c>
      <c r="J18" s="43" t="s">
        <v>865</v>
      </c>
      <c r="K18" s="44" t="s">
        <v>387</v>
      </c>
      <c r="L18" s="44"/>
      <c r="M18" s="44" t="s">
        <v>388</v>
      </c>
      <c r="N18" s="44"/>
      <c r="O18" s="44"/>
      <c r="P18" s="44"/>
      <c r="Q18" s="44"/>
      <c r="R18" s="44"/>
      <c r="S18" s="44"/>
      <c r="T18" s="44"/>
      <c r="U18" s="58" t="s">
        <v>751</v>
      </c>
      <c r="V18" s="42"/>
    </row>
    <row r="19" spans="1:22" ht="12.75">
      <c r="A19" s="43" t="s">
        <v>181</v>
      </c>
      <c r="B19" s="72" t="s">
        <v>854</v>
      </c>
      <c r="C19" s="43" t="s">
        <v>390</v>
      </c>
      <c r="D19" s="44">
        <v>50</v>
      </c>
      <c r="E19" s="60">
        <v>4</v>
      </c>
      <c r="F19" s="60" t="s">
        <v>385</v>
      </c>
      <c r="G19" s="43" t="s">
        <v>424</v>
      </c>
      <c r="H19" s="43" t="s">
        <v>855</v>
      </c>
      <c r="I19" s="34" t="s">
        <v>856</v>
      </c>
      <c r="J19" s="43" t="s">
        <v>877</v>
      </c>
      <c r="K19" s="44" t="s">
        <v>387</v>
      </c>
      <c r="L19" s="44" t="s">
        <v>388</v>
      </c>
      <c r="M19" s="44" t="s">
        <v>388</v>
      </c>
      <c r="N19" s="44"/>
      <c r="O19" s="44"/>
      <c r="P19" s="44"/>
      <c r="Q19" s="44"/>
      <c r="R19" s="44"/>
      <c r="S19" s="44"/>
      <c r="T19" s="44"/>
      <c r="U19" s="58" t="s">
        <v>751</v>
      </c>
      <c r="V19" s="42"/>
    </row>
    <row r="20" spans="1:22" ht="12.75">
      <c r="A20" s="43" t="s">
        <v>181</v>
      </c>
      <c r="B20" s="72" t="s">
        <v>870</v>
      </c>
      <c r="C20" s="43" t="s">
        <v>386</v>
      </c>
      <c r="D20" s="74">
        <v>116</v>
      </c>
      <c r="E20" s="43">
        <v>4</v>
      </c>
      <c r="F20" s="43" t="s">
        <v>389</v>
      </c>
      <c r="G20" s="43" t="s">
        <v>461</v>
      </c>
      <c r="H20" s="43" t="s">
        <v>871</v>
      </c>
      <c r="I20" s="34" t="s">
        <v>872</v>
      </c>
      <c r="J20" s="43" t="s">
        <v>873</v>
      </c>
      <c r="K20" s="74" t="s">
        <v>387</v>
      </c>
      <c r="L20" s="74"/>
      <c r="M20" s="44" t="s">
        <v>388</v>
      </c>
      <c r="N20" s="44"/>
      <c r="O20" s="44"/>
      <c r="P20" s="44"/>
      <c r="Q20" s="44"/>
      <c r="R20" s="44"/>
      <c r="S20" s="44"/>
      <c r="T20" s="44"/>
      <c r="U20" s="58" t="s">
        <v>751</v>
      </c>
      <c r="V20" s="42"/>
    </row>
    <row r="21" spans="1:22" ht="12.75">
      <c r="A21" s="43" t="s">
        <v>181</v>
      </c>
      <c r="B21" s="72" t="s">
        <v>878</v>
      </c>
      <c r="C21" s="43" t="s">
        <v>386</v>
      </c>
      <c r="D21" s="73">
        <v>30</v>
      </c>
      <c r="E21" s="60">
        <v>4</v>
      </c>
      <c r="F21" s="60" t="s">
        <v>385</v>
      </c>
      <c r="G21" s="43" t="s">
        <v>424</v>
      </c>
      <c r="H21" s="43" t="s">
        <v>879</v>
      </c>
      <c r="I21" s="34" t="s">
        <v>880</v>
      </c>
      <c r="J21" s="43" t="s">
        <v>881</v>
      </c>
      <c r="K21" s="44" t="s">
        <v>387</v>
      </c>
      <c r="L21" s="44"/>
      <c r="M21" s="44" t="s">
        <v>388</v>
      </c>
      <c r="N21" s="44"/>
      <c r="O21" s="44"/>
      <c r="P21" s="44"/>
      <c r="Q21" s="44"/>
      <c r="R21" s="44"/>
      <c r="S21" s="44"/>
      <c r="T21" s="44"/>
      <c r="U21" s="58" t="s">
        <v>751</v>
      </c>
      <c r="V21" s="42"/>
    </row>
    <row r="22" spans="1:22" ht="12.75">
      <c r="A22" s="43" t="s">
        <v>181</v>
      </c>
      <c r="B22" s="72" t="s">
        <v>882</v>
      </c>
      <c r="C22" s="43" t="s">
        <v>390</v>
      </c>
      <c r="D22" s="74">
        <v>60</v>
      </c>
      <c r="E22" s="43">
        <v>8</v>
      </c>
      <c r="F22" s="43" t="s">
        <v>385</v>
      </c>
      <c r="G22" s="43" t="s">
        <v>883</v>
      </c>
      <c r="H22" s="43" t="s">
        <v>884</v>
      </c>
      <c r="I22" s="34" t="s">
        <v>885</v>
      </c>
      <c r="J22" s="43" t="s">
        <v>886</v>
      </c>
      <c r="K22" s="74" t="s">
        <v>387</v>
      </c>
      <c r="L22" s="74"/>
      <c r="M22" s="44" t="s">
        <v>388</v>
      </c>
      <c r="N22" s="44"/>
      <c r="O22" s="44"/>
      <c r="P22" s="44"/>
      <c r="Q22" s="44"/>
      <c r="R22" s="44"/>
      <c r="S22" s="44"/>
      <c r="T22" s="44"/>
      <c r="U22" s="42" t="s">
        <v>751</v>
      </c>
      <c r="V22" s="42"/>
    </row>
    <row r="23" spans="1:22" ht="12.75">
      <c r="A23" s="43" t="s">
        <v>183</v>
      </c>
      <c r="B23" s="72" t="s">
        <v>854</v>
      </c>
      <c r="C23" s="43" t="s">
        <v>390</v>
      </c>
      <c r="D23" s="74">
        <v>50</v>
      </c>
      <c r="E23" s="43">
        <v>4</v>
      </c>
      <c r="F23" s="43" t="s">
        <v>385</v>
      </c>
      <c r="G23" s="43" t="s">
        <v>424</v>
      </c>
      <c r="H23" s="43" t="s">
        <v>855</v>
      </c>
      <c r="I23" s="34" t="s">
        <v>856</v>
      </c>
      <c r="J23" s="43" t="s">
        <v>877</v>
      </c>
      <c r="K23" s="74" t="s">
        <v>387</v>
      </c>
      <c r="L23" s="74" t="s">
        <v>388</v>
      </c>
      <c r="M23" s="44" t="s">
        <v>388</v>
      </c>
      <c r="N23" s="44"/>
      <c r="O23" s="44"/>
      <c r="P23" s="44"/>
      <c r="Q23" s="44"/>
      <c r="R23" s="44"/>
      <c r="S23" s="44"/>
      <c r="T23" s="44"/>
      <c r="U23" s="42" t="s">
        <v>751</v>
      </c>
      <c r="V23" s="42"/>
    </row>
    <row r="24" spans="1:22" ht="12.75">
      <c r="A24" s="43" t="s">
        <v>183</v>
      </c>
      <c r="B24" s="72" t="s">
        <v>861</v>
      </c>
      <c r="C24" s="43" t="s">
        <v>386</v>
      </c>
      <c r="D24" s="44">
        <v>80</v>
      </c>
      <c r="E24" s="60">
        <v>1</v>
      </c>
      <c r="F24" s="60" t="s">
        <v>392</v>
      </c>
      <c r="G24" s="43" t="s">
        <v>862</v>
      </c>
      <c r="H24" s="43" t="s">
        <v>863</v>
      </c>
      <c r="I24" s="34" t="s">
        <v>864</v>
      </c>
      <c r="J24" s="43" t="s">
        <v>865</v>
      </c>
      <c r="K24" s="44" t="s">
        <v>387</v>
      </c>
      <c r="L24" s="44"/>
      <c r="M24" s="44" t="s">
        <v>388</v>
      </c>
      <c r="N24" s="44"/>
      <c r="O24" s="44"/>
      <c r="P24" s="44"/>
      <c r="Q24" s="44"/>
      <c r="R24" s="44"/>
      <c r="S24" s="44"/>
      <c r="T24" s="44"/>
      <c r="U24" s="42" t="s">
        <v>751</v>
      </c>
      <c r="V24" s="42"/>
    </row>
    <row r="25" spans="1:22" ht="12.75">
      <c r="A25" s="43" t="s">
        <v>183</v>
      </c>
      <c r="B25" s="72" t="s">
        <v>844</v>
      </c>
      <c r="C25" s="43" t="s">
        <v>390</v>
      </c>
      <c r="D25" s="44">
        <v>130</v>
      </c>
      <c r="E25" s="60">
        <v>3</v>
      </c>
      <c r="F25" s="60" t="s">
        <v>385</v>
      </c>
      <c r="G25" s="43"/>
      <c r="H25" s="43"/>
      <c r="I25" s="34" t="s">
        <v>845</v>
      </c>
      <c r="J25" s="43">
        <f>27118428300</f>
        <v>27118428300</v>
      </c>
      <c r="K25" s="44" t="s">
        <v>387</v>
      </c>
      <c r="L25" s="44" t="s">
        <v>388</v>
      </c>
      <c r="M25" s="44" t="s">
        <v>388</v>
      </c>
      <c r="N25" s="44"/>
      <c r="O25" s="44" t="s">
        <v>388</v>
      </c>
      <c r="P25" s="44" t="s">
        <v>388</v>
      </c>
      <c r="Q25" s="44" t="s">
        <v>388</v>
      </c>
      <c r="R25" s="44"/>
      <c r="S25" s="44"/>
      <c r="T25" s="44"/>
      <c r="U25" s="58" t="s">
        <v>751</v>
      </c>
    </row>
    <row r="26" spans="1:22" ht="12.75">
      <c r="A26" s="43" t="s">
        <v>185</v>
      </c>
      <c r="B26" s="72" t="s">
        <v>854</v>
      </c>
      <c r="C26" s="43" t="s">
        <v>390</v>
      </c>
      <c r="D26" s="73">
        <v>50</v>
      </c>
      <c r="E26" s="60">
        <v>4</v>
      </c>
      <c r="F26" s="60" t="s">
        <v>385</v>
      </c>
      <c r="G26" s="43" t="s">
        <v>424</v>
      </c>
      <c r="H26" s="43" t="s">
        <v>855</v>
      </c>
      <c r="I26" s="34" t="s">
        <v>856</v>
      </c>
      <c r="J26" s="43" t="s">
        <v>877</v>
      </c>
      <c r="K26" s="44" t="s">
        <v>387</v>
      </c>
      <c r="L26" s="44" t="s">
        <v>388</v>
      </c>
      <c r="M26" s="44" t="s">
        <v>388</v>
      </c>
      <c r="N26" s="44"/>
      <c r="O26" s="44"/>
      <c r="P26" s="44"/>
      <c r="Q26" s="44"/>
      <c r="R26" s="44"/>
      <c r="S26" s="44"/>
      <c r="T26" s="44"/>
      <c r="U26" s="58" t="s">
        <v>751</v>
      </c>
      <c r="V26" s="42"/>
    </row>
    <row r="27" spans="1:22" ht="12.75">
      <c r="A27" s="43" t="s">
        <v>185</v>
      </c>
      <c r="B27" s="72" t="s">
        <v>887</v>
      </c>
      <c r="C27" s="43" t="s">
        <v>390</v>
      </c>
      <c r="D27" s="44">
        <v>5</v>
      </c>
      <c r="E27" s="60">
        <v>2</v>
      </c>
      <c r="F27" s="60" t="s">
        <v>389</v>
      </c>
      <c r="G27" s="43" t="s">
        <v>888</v>
      </c>
      <c r="H27" s="43" t="s">
        <v>889</v>
      </c>
      <c r="I27" s="34" t="s">
        <v>890</v>
      </c>
      <c r="J27" s="43" t="s">
        <v>891</v>
      </c>
      <c r="K27" s="44" t="s">
        <v>387</v>
      </c>
      <c r="L27" s="44"/>
      <c r="M27" s="44" t="s">
        <v>388</v>
      </c>
      <c r="N27" s="44"/>
      <c r="O27" s="44"/>
      <c r="P27" s="44"/>
      <c r="Q27" s="44"/>
      <c r="R27" s="44"/>
      <c r="S27" s="44"/>
      <c r="T27" s="44"/>
      <c r="U27" s="58" t="s">
        <v>892</v>
      </c>
      <c r="V27" s="42"/>
    </row>
    <row r="28" spans="1:22" ht="12.75">
      <c r="A28" s="43" t="s">
        <v>185</v>
      </c>
      <c r="B28" s="72" t="s">
        <v>893</v>
      </c>
      <c r="C28" s="43" t="s">
        <v>386</v>
      </c>
      <c r="D28" s="74">
        <v>30</v>
      </c>
      <c r="E28" s="43"/>
      <c r="F28" s="43" t="s">
        <v>385</v>
      </c>
      <c r="G28" s="43" t="s">
        <v>888</v>
      </c>
      <c r="H28" s="43" t="s">
        <v>894</v>
      </c>
      <c r="I28" s="34" t="s">
        <v>895</v>
      </c>
      <c r="J28" s="43" t="s">
        <v>896</v>
      </c>
      <c r="K28" s="74" t="s">
        <v>387</v>
      </c>
      <c r="L28" s="74"/>
      <c r="M28" s="44" t="s">
        <v>388</v>
      </c>
      <c r="N28" s="44"/>
      <c r="O28" s="44"/>
      <c r="P28" s="44" t="s">
        <v>388</v>
      </c>
      <c r="Q28" s="44"/>
      <c r="R28" s="44"/>
      <c r="S28" s="44"/>
      <c r="T28" s="44"/>
      <c r="U28" s="42" t="s">
        <v>751</v>
      </c>
      <c r="V28" s="42"/>
    </row>
    <row r="29" spans="1:22" ht="12.75">
      <c r="A29" s="43" t="s">
        <v>187</v>
      </c>
      <c r="B29" s="72" t="s">
        <v>897</v>
      </c>
      <c r="C29" s="43" t="s">
        <v>390</v>
      </c>
      <c r="D29" s="73">
        <v>40</v>
      </c>
      <c r="E29" s="60">
        <v>6</v>
      </c>
      <c r="F29" s="60" t="s">
        <v>385</v>
      </c>
      <c r="G29" s="43" t="s">
        <v>898</v>
      </c>
      <c r="H29" s="43" t="s">
        <v>899</v>
      </c>
      <c r="I29" s="34" t="s">
        <v>900</v>
      </c>
      <c r="J29" s="43" t="s">
        <v>901</v>
      </c>
      <c r="K29" s="44" t="s">
        <v>387</v>
      </c>
      <c r="L29" s="44"/>
      <c r="M29" s="44" t="s">
        <v>388</v>
      </c>
      <c r="N29" s="44"/>
      <c r="O29" s="44"/>
      <c r="P29" s="44"/>
      <c r="Q29" s="44"/>
      <c r="R29" s="44"/>
      <c r="S29" s="44"/>
      <c r="T29" s="44"/>
      <c r="U29" s="58" t="s">
        <v>751</v>
      </c>
      <c r="V29" s="42"/>
    </row>
    <row r="30" spans="1:22" ht="12.75">
      <c r="A30" s="43" t="s">
        <v>187</v>
      </c>
      <c r="B30" s="72" t="s">
        <v>870</v>
      </c>
      <c r="C30" s="43" t="s">
        <v>386</v>
      </c>
      <c r="D30" s="73">
        <v>116</v>
      </c>
      <c r="E30" s="60">
        <v>4</v>
      </c>
      <c r="F30" s="60" t="s">
        <v>389</v>
      </c>
      <c r="G30" s="43" t="s">
        <v>461</v>
      </c>
      <c r="H30" s="43" t="s">
        <v>871</v>
      </c>
      <c r="I30" s="34" t="s">
        <v>872</v>
      </c>
      <c r="J30" s="43" t="s">
        <v>873</v>
      </c>
      <c r="K30" s="44" t="s">
        <v>387</v>
      </c>
      <c r="L30" s="44"/>
      <c r="M30" s="44" t="s">
        <v>388</v>
      </c>
      <c r="N30" s="44"/>
      <c r="O30" s="44"/>
      <c r="P30" s="44"/>
      <c r="Q30" s="44"/>
      <c r="R30" s="44"/>
      <c r="S30" s="44"/>
      <c r="T30" s="44"/>
      <c r="U30" s="58" t="s">
        <v>751</v>
      </c>
      <c r="V30" s="42"/>
    </row>
    <row r="31" spans="1:22" ht="12.75">
      <c r="A31" s="43" t="s">
        <v>187</v>
      </c>
      <c r="B31" s="72" t="s">
        <v>854</v>
      </c>
      <c r="C31" s="43" t="s">
        <v>390</v>
      </c>
      <c r="D31" s="73">
        <v>50</v>
      </c>
      <c r="E31" s="60">
        <v>4</v>
      </c>
      <c r="F31" s="60" t="s">
        <v>385</v>
      </c>
      <c r="G31" s="43" t="s">
        <v>424</v>
      </c>
      <c r="H31" s="43" t="s">
        <v>855</v>
      </c>
      <c r="I31" s="34" t="s">
        <v>856</v>
      </c>
      <c r="J31" s="43" t="s">
        <v>877</v>
      </c>
      <c r="K31" s="44" t="s">
        <v>387</v>
      </c>
      <c r="L31" s="44" t="s">
        <v>388</v>
      </c>
      <c r="M31" s="44" t="s">
        <v>388</v>
      </c>
      <c r="N31" s="44"/>
      <c r="O31" s="44"/>
      <c r="P31" s="44"/>
      <c r="Q31" s="44"/>
      <c r="R31" s="44"/>
      <c r="S31" s="44"/>
      <c r="T31" s="44"/>
      <c r="U31" s="58" t="s">
        <v>751</v>
      </c>
      <c r="V31" s="42"/>
    </row>
    <row r="32" spans="1:22" ht="12.75">
      <c r="A32" s="43" t="s">
        <v>189</v>
      </c>
      <c r="B32" s="72" t="s">
        <v>902</v>
      </c>
      <c r="C32" s="43" t="s">
        <v>386</v>
      </c>
      <c r="D32" s="74">
        <v>30</v>
      </c>
      <c r="E32" s="43">
        <v>2</v>
      </c>
      <c r="F32" s="43" t="s">
        <v>385</v>
      </c>
      <c r="G32" s="43" t="s">
        <v>429</v>
      </c>
      <c r="H32" s="43" t="s">
        <v>903</v>
      </c>
      <c r="I32" s="34" t="s">
        <v>904</v>
      </c>
      <c r="J32" s="43" t="s">
        <v>905</v>
      </c>
      <c r="K32" s="74" t="s">
        <v>387</v>
      </c>
      <c r="L32" s="74" t="s">
        <v>388</v>
      </c>
      <c r="M32" s="44"/>
      <c r="N32" s="44"/>
      <c r="O32" s="44"/>
      <c r="P32" s="44"/>
      <c r="Q32" s="44"/>
      <c r="R32" s="44"/>
      <c r="S32" s="44"/>
      <c r="T32" s="44"/>
      <c r="U32" s="58" t="s">
        <v>751</v>
      </c>
      <c r="V32" s="42"/>
    </row>
    <row r="33" spans="1:22" ht="12.75">
      <c r="A33" s="43" t="s">
        <v>189</v>
      </c>
      <c r="B33" s="72" t="s">
        <v>861</v>
      </c>
      <c r="C33" s="43" t="s">
        <v>386</v>
      </c>
      <c r="D33" s="74">
        <v>80</v>
      </c>
      <c r="E33" s="43">
        <v>1</v>
      </c>
      <c r="F33" s="43" t="s">
        <v>392</v>
      </c>
      <c r="G33" s="43" t="s">
        <v>862</v>
      </c>
      <c r="H33" s="43" t="s">
        <v>863</v>
      </c>
      <c r="I33" s="34" t="s">
        <v>864</v>
      </c>
      <c r="J33" s="43" t="s">
        <v>865</v>
      </c>
      <c r="K33" s="74" t="s">
        <v>387</v>
      </c>
      <c r="L33" s="74"/>
      <c r="M33" s="44" t="s">
        <v>388</v>
      </c>
      <c r="N33" s="44"/>
      <c r="O33" s="44"/>
      <c r="P33" s="44"/>
      <c r="Q33" s="44"/>
      <c r="R33" s="44"/>
      <c r="S33" s="44"/>
      <c r="T33" s="44"/>
      <c r="U33" s="58" t="s">
        <v>751</v>
      </c>
      <c r="V33" s="42"/>
    </row>
    <row r="34" spans="1:22" ht="12.75">
      <c r="A34" s="43" t="s">
        <v>189</v>
      </c>
      <c r="B34" s="72" t="s">
        <v>906</v>
      </c>
      <c r="C34" s="43" t="s">
        <v>386</v>
      </c>
      <c r="D34" s="44">
        <v>35</v>
      </c>
      <c r="E34" s="60"/>
      <c r="F34" s="60" t="s">
        <v>385</v>
      </c>
      <c r="G34" s="43" t="s">
        <v>434</v>
      </c>
      <c r="H34" s="43" t="s">
        <v>907</v>
      </c>
      <c r="I34" s="34" t="s">
        <v>908</v>
      </c>
      <c r="J34" s="43" t="s">
        <v>909</v>
      </c>
      <c r="K34" s="44" t="s">
        <v>387</v>
      </c>
      <c r="L34" s="44"/>
      <c r="M34" s="44" t="s">
        <v>388</v>
      </c>
      <c r="N34" s="44"/>
      <c r="O34" s="44"/>
      <c r="P34" s="44"/>
      <c r="Q34" s="44"/>
      <c r="R34" s="44"/>
      <c r="S34" s="44"/>
      <c r="T34" s="44"/>
      <c r="U34" s="58" t="s">
        <v>751</v>
      </c>
      <c r="V34" s="42"/>
    </row>
    <row r="35" spans="1:22" ht="12.75">
      <c r="A35" s="43" t="s">
        <v>191</v>
      </c>
      <c r="B35" s="72" t="s">
        <v>854</v>
      </c>
      <c r="C35" s="43" t="s">
        <v>390</v>
      </c>
      <c r="D35" s="44">
        <v>50</v>
      </c>
      <c r="E35" s="60">
        <v>4</v>
      </c>
      <c r="F35" s="60" t="s">
        <v>385</v>
      </c>
      <c r="G35" s="43" t="s">
        <v>424</v>
      </c>
      <c r="H35" s="43" t="s">
        <v>855</v>
      </c>
      <c r="I35" s="34" t="s">
        <v>856</v>
      </c>
      <c r="J35" s="43" t="s">
        <v>877</v>
      </c>
      <c r="K35" s="44" t="s">
        <v>387</v>
      </c>
      <c r="L35" s="44" t="s">
        <v>388</v>
      </c>
      <c r="M35" s="44" t="s">
        <v>388</v>
      </c>
      <c r="N35" s="44"/>
      <c r="O35" s="44"/>
      <c r="P35" s="44"/>
      <c r="Q35" s="44"/>
      <c r="R35" s="44"/>
      <c r="S35" s="44"/>
      <c r="T35" s="44"/>
      <c r="U35" s="58" t="s">
        <v>751</v>
      </c>
      <c r="V35" s="42"/>
    </row>
    <row r="36" spans="1:22" ht="12.75">
      <c r="A36" s="43" t="s">
        <v>191</v>
      </c>
      <c r="B36" s="72" t="s">
        <v>844</v>
      </c>
      <c r="C36" s="43" t="s">
        <v>390</v>
      </c>
      <c r="D36" s="44">
        <v>130</v>
      </c>
      <c r="E36" s="60">
        <v>3</v>
      </c>
      <c r="F36" s="60" t="s">
        <v>385</v>
      </c>
      <c r="G36" s="43"/>
      <c r="H36" s="43"/>
      <c r="I36" s="34" t="s">
        <v>845</v>
      </c>
      <c r="J36" s="43">
        <f>27118428300</f>
        <v>27118428300</v>
      </c>
      <c r="K36" s="44" t="s">
        <v>387</v>
      </c>
      <c r="L36" s="44" t="s">
        <v>388</v>
      </c>
      <c r="M36" s="44" t="s">
        <v>388</v>
      </c>
      <c r="N36" s="44"/>
      <c r="O36" s="44" t="s">
        <v>388</v>
      </c>
      <c r="P36" s="44" t="s">
        <v>388</v>
      </c>
      <c r="Q36" s="44" t="s">
        <v>388</v>
      </c>
      <c r="R36" s="44"/>
      <c r="S36" s="44"/>
      <c r="T36" s="44"/>
      <c r="U36" s="58" t="s">
        <v>751</v>
      </c>
      <c r="V36" s="42"/>
    </row>
    <row r="37" spans="1:22" ht="12.75">
      <c r="A37" s="43" t="s">
        <v>191</v>
      </c>
      <c r="B37" s="72" t="s">
        <v>858</v>
      </c>
      <c r="C37" s="43" t="s">
        <v>386</v>
      </c>
      <c r="D37" s="73">
        <v>42</v>
      </c>
      <c r="E37" s="60">
        <v>2</v>
      </c>
      <c r="F37" s="60" t="s">
        <v>385</v>
      </c>
      <c r="G37" s="43"/>
      <c r="H37" s="43"/>
      <c r="I37" s="34" t="s">
        <v>859</v>
      </c>
      <c r="J37" s="43" t="s">
        <v>860</v>
      </c>
      <c r="K37" s="44"/>
      <c r="L37" s="44"/>
      <c r="M37" s="44" t="s">
        <v>388</v>
      </c>
      <c r="N37" s="44"/>
      <c r="O37" s="44"/>
      <c r="P37" s="44"/>
      <c r="Q37" s="44"/>
      <c r="R37" s="44"/>
      <c r="S37" s="44"/>
      <c r="T37" s="44"/>
      <c r="U37" s="58" t="s">
        <v>751</v>
      </c>
      <c r="V37" s="42"/>
    </row>
    <row r="38" spans="1:22" ht="12.75">
      <c r="A38" s="43" t="s">
        <v>193</v>
      </c>
      <c r="B38" s="72" t="s">
        <v>870</v>
      </c>
      <c r="C38" s="43" t="s">
        <v>386</v>
      </c>
      <c r="D38" s="74">
        <v>116</v>
      </c>
      <c r="E38" s="60">
        <v>4</v>
      </c>
      <c r="F38" s="60" t="s">
        <v>389</v>
      </c>
      <c r="G38" s="43" t="s">
        <v>461</v>
      </c>
      <c r="H38" s="43" t="s">
        <v>871</v>
      </c>
      <c r="I38" s="34" t="s">
        <v>872</v>
      </c>
      <c r="J38" s="43" t="s">
        <v>873</v>
      </c>
      <c r="K38" s="44" t="s">
        <v>387</v>
      </c>
      <c r="L38" s="44"/>
      <c r="M38" s="44" t="s">
        <v>388</v>
      </c>
      <c r="N38" s="44"/>
      <c r="O38" s="44"/>
      <c r="P38" s="44"/>
      <c r="Q38" s="44"/>
      <c r="R38" s="44"/>
      <c r="S38" s="44"/>
      <c r="T38" s="44"/>
      <c r="U38" s="58" t="s">
        <v>751</v>
      </c>
      <c r="V38" s="42"/>
    </row>
    <row r="39" spans="1:22" ht="12.75">
      <c r="A39" s="43" t="s">
        <v>193</v>
      </c>
      <c r="B39" s="72" t="s">
        <v>887</v>
      </c>
      <c r="C39" s="43" t="s">
        <v>390</v>
      </c>
      <c r="D39" s="74">
        <v>5</v>
      </c>
      <c r="E39" s="43">
        <v>2</v>
      </c>
      <c r="F39" s="43" t="s">
        <v>389</v>
      </c>
      <c r="G39" s="43" t="s">
        <v>888</v>
      </c>
      <c r="H39" s="43" t="s">
        <v>889</v>
      </c>
      <c r="I39" s="34" t="s">
        <v>890</v>
      </c>
      <c r="J39" s="43" t="s">
        <v>891</v>
      </c>
      <c r="K39" s="74" t="s">
        <v>387</v>
      </c>
      <c r="L39" s="74"/>
      <c r="M39" s="44" t="s">
        <v>388</v>
      </c>
      <c r="N39" s="44"/>
      <c r="O39" s="44"/>
      <c r="P39" s="44"/>
      <c r="Q39" s="44"/>
      <c r="R39" s="44"/>
      <c r="S39" s="44"/>
      <c r="T39" s="44"/>
      <c r="U39" s="42" t="s">
        <v>892</v>
      </c>
      <c r="V39" s="42"/>
    </row>
    <row r="40" spans="1:22" ht="12.75">
      <c r="A40" s="43" t="s">
        <v>193</v>
      </c>
      <c r="B40" s="72" t="s">
        <v>861</v>
      </c>
      <c r="C40" s="43" t="s">
        <v>386</v>
      </c>
      <c r="D40" s="73">
        <v>80</v>
      </c>
      <c r="E40" s="60">
        <v>1</v>
      </c>
      <c r="F40" s="60" t="s">
        <v>392</v>
      </c>
      <c r="G40" s="43" t="s">
        <v>862</v>
      </c>
      <c r="H40" s="43" t="s">
        <v>863</v>
      </c>
      <c r="I40" s="34" t="s">
        <v>864</v>
      </c>
      <c r="J40" s="43" t="s">
        <v>865</v>
      </c>
      <c r="K40" s="44" t="s">
        <v>387</v>
      </c>
      <c r="L40" s="44"/>
      <c r="M40" s="44" t="s">
        <v>388</v>
      </c>
      <c r="N40" s="44"/>
      <c r="O40" s="44"/>
      <c r="P40" s="44"/>
      <c r="Q40" s="44"/>
      <c r="R40" s="44"/>
      <c r="S40" s="44"/>
      <c r="T40" s="44"/>
      <c r="U40" s="58" t="s">
        <v>751</v>
      </c>
    </row>
    <row r="41" spans="1:22" ht="12.75">
      <c r="A41" s="43" t="s">
        <v>195</v>
      </c>
      <c r="B41" s="72" t="s">
        <v>870</v>
      </c>
      <c r="C41" s="43" t="s">
        <v>386</v>
      </c>
      <c r="D41" s="44">
        <v>116</v>
      </c>
      <c r="E41" s="60">
        <v>4</v>
      </c>
      <c r="F41" s="60" t="s">
        <v>389</v>
      </c>
      <c r="G41" s="43" t="s">
        <v>461</v>
      </c>
      <c r="H41" s="43" t="s">
        <v>871</v>
      </c>
      <c r="I41" s="34" t="s">
        <v>872</v>
      </c>
      <c r="J41" s="43" t="s">
        <v>873</v>
      </c>
      <c r="K41" s="44" t="s">
        <v>387</v>
      </c>
      <c r="L41" s="44"/>
      <c r="M41" s="44" t="s">
        <v>388</v>
      </c>
      <c r="N41" s="44"/>
      <c r="O41" s="44"/>
      <c r="P41" s="44"/>
      <c r="Q41" s="44"/>
      <c r="R41" s="44"/>
      <c r="S41" s="44"/>
      <c r="T41" s="44"/>
      <c r="U41" s="58" t="s">
        <v>751</v>
      </c>
      <c r="V41" s="42"/>
    </row>
    <row r="42" spans="1:22" ht="12.75">
      <c r="A42" s="43" t="s">
        <v>195</v>
      </c>
      <c r="B42" s="72" t="s">
        <v>887</v>
      </c>
      <c r="C42" s="43" t="s">
        <v>390</v>
      </c>
      <c r="D42" s="74">
        <v>5</v>
      </c>
      <c r="E42" s="43">
        <v>2</v>
      </c>
      <c r="F42" s="43" t="s">
        <v>389</v>
      </c>
      <c r="G42" s="43" t="s">
        <v>888</v>
      </c>
      <c r="H42" s="43" t="s">
        <v>889</v>
      </c>
      <c r="I42" s="34" t="s">
        <v>890</v>
      </c>
      <c r="J42" s="43" t="s">
        <v>891</v>
      </c>
      <c r="K42" s="74" t="s">
        <v>387</v>
      </c>
      <c r="L42" s="74"/>
      <c r="M42" s="44" t="s">
        <v>388</v>
      </c>
      <c r="N42" s="44"/>
      <c r="O42" s="44"/>
      <c r="P42" s="44"/>
      <c r="Q42" s="44"/>
      <c r="R42" s="44"/>
      <c r="S42" s="44"/>
      <c r="T42" s="44"/>
      <c r="U42" s="58" t="s">
        <v>892</v>
      </c>
      <c r="V42" s="42"/>
    </row>
    <row r="43" spans="1:22" ht="12.75">
      <c r="A43" s="43" t="s">
        <v>195</v>
      </c>
      <c r="B43" s="72" t="s">
        <v>861</v>
      </c>
      <c r="C43" s="43" t="s">
        <v>386</v>
      </c>
      <c r="D43" s="74">
        <v>80</v>
      </c>
      <c r="E43" s="60">
        <v>1</v>
      </c>
      <c r="F43" s="60" t="s">
        <v>392</v>
      </c>
      <c r="G43" s="43" t="s">
        <v>862</v>
      </c>
      <c r="H43" s="43" t="s">
        <v>863</v>
      </c>
      <c r="I43" s="34" t="s">
        <v>864</v>
      </c>
      <c r="J43" s="43" t="s">
        <v>865</v>
      </c>
      <c r="K43" s="44" t="s">
        <v>387</v>
      </c>
      <c r="L43" s="44"/>
      <c r="M43" s="44" t="s">
        <v>388</v>
      </c>
      <c r="N43" s="44"/>
      <c r="O43" s="44"/>
      <c r="P43" s="44"/>
      <c r="Q43" s="44"/>
      <c r="R43" s="44"/>
      <c r="S43" s="44"/>
      <c r="T43" s="44"/>
      <c r="U43" s="58" t="s">
        <v>751</v>
      </c>
      <c r="V43" s="42"/>
    </row>
    <row r="44" spans="1:22" ht="12.75">
      <c r="A44" s="43" t="s">
        <v>197</v>
      </c>
      <c r="B44" s="72" t="s">
        <v>854</v>
      </c>
      <c r="C44" s="43" t="s">
        <v>390</v>
      </c>
      <c r="D44" s="44">
        <v>50</v>
      </c>
      <c r="E44" s="60">
        <v>4</v>
      </c>
      <c r="F44" s="60" t="s">
        <v>385</v>
      </c>
      <c r="G44" s="43" t="s">
        <v>424</v>
      </c>
      <c r="H44" s="43" t="s">
        <v>855</v>
      </c>
      <c r="I44" s="34" t="s">
        <v>856</v>
      </c>
      <c r="J44" s="43" t="s">
        <v>877</v>
      </c>
      <c r="K44" s="44" t="s">
        <v>387</v>
      </c>
      <c r="L44" s="44" t="s">
        <v>388</v>
      </c>
      <c r="M44" s="44" t="s">
        <v>388</v>
      </c>
      <c r="N44" s="44"/>
      <c r="O44" s="44"/>
      <c r="P44" s="44"/>
      <c r="Q44" s="44"/>
      <c r="R44" s="44"/>
      <c r="S44" s="44"/>
      <c r="T44" s="44"/>
      <c r="U44" s="58" t="s">
        <v>751</v>
      </c>
      <c r="V44" s="42"/>
    </row>
    <row r="45" spans="1:22" ht="12.75">
      <c r="A45" s="43" t="s">
        <v>197</v>
      </c>
      <c r="B45" s="72" t="s">
        <v>910</v>
      </c>
      <c r="C45" s="43" t="s">
        <v>390</v>
      </c>
      <c r="D45" s="73">
        <v>25</v>
      </c>
      <c r="E45" s="60">
        <v>4</v>
      </c>
      <c r="F45" s="60" t="s">
        <v>385</v>
      </c>
      <c r="G45" s="43" t="s">
        <v>429</v>
      </c>
      <c r="H45" s="43" t="s">
        <v>911</v>
      </c>
      <c r="I45" s="34" t="s">
        <v>912</v>
      </c>
      <c r="J45" s="43" t="s">
        <v>913</v>
      </c>
      <c r="K45" s="44" t="s">
        <v>387</v>
      </c>
      <c r="L45" s="44"/>
      <c r="M45" s="44" t="s">
        <v>388</v>
      </c>
      <c r="N45" s="44"/>
      <c r="O45" s="44"/>
      <c r="P45" s="44"/>
      <c r="Q45" s="44"/>
      <c r="R45" s="44"/>
      <c r="S45" s="44"/>
      <c r="T45" s="44"/>
      <c r="U45" s="58" t="s">
        <v>751</v>
      </c>
      <c r="V45" s="42"/>
    </row>
    <row r="46" spans="1:22" ht="12.75">
      <c r="A46" s="58" t="s">
        <v>197</v>
      </c>
      <c r="B46" s="58" t="s">
        <v>914</v>
      </c>
      <c r="C46" s="58" t="s">
        <v>390</v>
      </c>
      <c r="D46" s="73">
        <v>10</v>
      </c>
      <c r="E46" s="58">
        <v>2</v>
      </c>
      <c r="F46" s="58" t="s">
        <v>392</v>
      </c>
      <c r="G46" s="58" t="s">
        <v>429</v>
      </c>
      <c r="H46" s="58" t="s">
        <v>915</v>
      </c>
      <c r="I46" s="58" t="s">
        <v>916</v>
      </c>
      <c r="J46" s="58" t="s">
        <v>917</v>
      </c>
      <c r="M46" s="58" t="s">
        <v>388</v>
      </c>
      <c r="U46" s="58" t="s">
        <v>751</v>
      </c>
    </row>
    <row r="47" spans="1:22" ht="12.75">
      <c r="A47" s="43" t="s">
        <v>199</v>
      </c>
      <c r="B47" s="43" t="s">
        <v>887</v>
      </c>
      <c r="C47" s="43" t="s">
        <v>390</v>
      </c>
      <c r="D47" s="73">
        <v>5</v>
      </c>
      <c r="E47" s="60">
        <v>2</v>
      </c>
      <c r="F47" s="60" t="s">
        <v>389</v>
      </c>
      <c r="G47" s="43" t="s">
        <v>888</v>
      </c>
      <c r="H47" s="43" t="s">
        <v>889</v>
      </c>
      <c r="I47" s="43" t="s">
        <v>890</v>
      </c>
      <c r="J47" s="43" t="s">
        <v>891</v>
      </c>
      <c r="K47" s="44" t="s">
        <v>387</v>
      </c>
      <c r="L47" s="44"/>
      <c r="M47" s="44" t="s">
        <v>388</v>
      </c>
      <c r="N47" s="44"/>
      <c r="O47" s="44"/>
      <c r="P47" s="44"/>
      <c r="Q47" s="44"/>
      <c r="R47" s="44"/>
      <c r="S47" s="44"/>
      <c r="T47" s="44"/>
      <c r="U47" s="58" t="s">
        <v>892</v>
      </c>
    </row>
    <row r="48" spans="1:22" ht="12.75">
      <c r="A48" s="43" t="s">
        <v>199</v>
      </c>
      <c r="B48" s="43" t="s">
        <v>893</v>
      </c>
      <c r="C48" s="43" t="s">
        <v>386</v>
      </c>
      <c r="D48" s="73">
        <v>30</v>
      </c>
      <c r="E48" s="60"/>
      <c r="F48" s="60" t="s">
        <v>385</v>
      </c>
      <c r="G48" s="43" t="s">
        <v>888</v>
      </c>
      <c r="H48" s="43" t="s">
        <v>894</v>
      </c>
      <c r="I48" s="43" t="s">
        <v>895</v>
      </c>
      <c r="J48" s="43" t="s">
        <v>896</v>
      </c>
      <c r="K48" s="44" t="s">
        <v>387</v>
      </c>
      <c r="L48" s="44"/>
      <c r="M48" s="44" t="s">
        <v>388</v>
      </c>
      <c r="N48" s="44"/>
      <c r="O48" s="44"/>
      <c r="P48" s="44" t="s">
        <v>388</v>
      </c>
      <c r="Q48" s="44"/>
      <c r="R48" s="44"/>
      <c r="S48" s="44"/>
      <c r="T48" s="44"/>
      <c r="U48" s="58" t="s">
        <v>751</v>
      </c>
    </row>
    <row r="49" spans="1:21" ht="12.75">
      <c r="A49" s="43" t="s">
        <v>199</v>
      </c>
      <c r="B49" s="43" t="s">
        <v>861</v>
      </c>
      <c r="C49" s="43" t="s">
        <v>386</v>
      </c>
      <c r="D49" s="73">
        <v>80</v>
      </c>
      <c r="E49" s="60">
        <v>1</v>
      </c>
      <c r="F49" s="60" t="s">
        <v>392</v>
      </c>
      <c r="G49" s="43" t="s">
        <v>862</v>
      </c>
      <c r="H49" s="43" t="s">
        <v>863</v>
      </c>
      <c r="I49" s="43" t="s">
        <v>864</v>
      </c>
      <c r="J49" s="43" t="s">
        <v>865</v>
      </c>
      <c r="K49" s="44" t="s">
        <v>387</v>
      </c>
      <c r="L49" s="44"/>
      <c r="M49" s="44" t="s">
        <v>388</v>
      </c>
      <c r="N49" s="44"/>
      <c r="O49" s="44"/>
      <c r="P49" s="44"/>
      <c r="Q49" s="44"/>
      <c r="R49" s="44"/>
      <c r="S49" s="44"/>
      <c r="T49" s="44"/>
      <c r="U49" s="58" t="s">
        <v>751</v>
      </c>
    </row>
    <row r="50" spans="1:21" ht="12.75">
      <c r="A50" s="43" t="s">
        <v>201</v>
      </c>
      <c r="B50" s="43" t="s">
        <v>854</v>
      </c>
      <c r="C50" s="43" t="s">
        <v>390</v>
      </c>
      <c r="D50" s="73">
        <v>50</v>
      </c>
      <c r="E50" s="60">
        <v>4</v>
      </c>
      <c r="F50" s="60" t="s">
        <v>385</v>
      </c>
      <c r="G50" s="43" t="s">
        <v>424</v>
      </c>
      <c r="H50" s="43" t="s">
        <v>855</v>
      </c>
      <c r="I50" s="43" t="s">
        <v>856</v>
      </c>
      <c r="J50" s="43" t="s">
        <v>877</v>
      </c>
      <c r="K50" s="44" t="s">
        <v>387</v>
      </c>
      <c r="L50" s="44" t="s">
        <v>388</v>
      </c>
      <c r="M50" s="44" t="s">
        <v>388</v>
      </c>
      <c r="N50" s="44"/>
      <c r="O50" s="44"/>
      <c r="P50" s="44"/>
      <c r="Q50" s="44"/>
      <c r="R50" s="44"/>
      <c r="S50" s="44"/>
      <c r="T50" s="44"/>
      <c r="U50" s="58" t="s">
        <v>751</v>
      </c>
    </row>
    <row r="51" spans="1:21" ht="12.75">
      <c r="A51" s="43" t="s">
        <v>201</v>
      </c>
      <c r="B51" s="43" t="s">
        <v>861</v>
      </c>
      <c r="C51" s="43" t="s">
        <v>386</v>
      </c>
      <c r="D51" s="73">
        <v>80</v>
      </c>
      <c r="E51" s="60">
        <v>1</v>
      </c>
      <c r="F51" s="60" t="s">
        <v>392</v>
      </c>
      <c r="G51" s="43" t="s">
        <v>862</v>
      </c>
      <c r="H51" s="43" t="s">
        <v>863</v>
      </c>
      <c r="I51" s="43" t="s">
        <v>864</v>
      </c>
      <c r="J51" s="43" t="s">
        <v>865</v>
      </c>
      <c r="K51" s="44" t="s">
        <v>387</v>
      </c>
      <c r="L51" s="44"/>
      <c r="M51" s="44" t="s">
        <v>388</v>
      </c>
      <c r="N51" s="44"/>
      <c r="O51" s="44"/>
      <c r="P51" s="44"/>
      <c r="Q51" s="44"/>
      <c r="R51" s="44"/>
      <c r="S51" s="44"/>
      <c r="T51" s="44"/>
      <c r="U51" s="58" t="s">
        <v>751</v>
      </c>
    </row>
    <row r="52" spans="1:21" ht="12.75">
      <c r="A52" s="43" t="s">
        <v>201</v>
      </c>
      <c r="B52" s="43" t="s">
        <v>858</v>
      </c>
      <c r="C52" s="43" t="s">
        <v>386</v>
      </c>
      <c r="D52" s="73">
        <v>42</v>
      </c>
      <c r="E52" s="60">
        <v>2</v>
      </c>
      <c r="F52" s="60" t="s">
        <v>385</v>
      </c>
      <c r="G52" s="43"/>
      <c r="H52" s="43"/>
      <c r="I52" s="43" t="s">
        <v>859</v>
      </c>
      <c r="J52" s="43" t="s">
        <v>860</v>
      </c>
      <c r="K52" s="44"/>
      <c r="L52" s="44"/>
      <c r="M52" s="44" t="s">
        <v>388</v>
      </c>
      <c r="N52" s="44"/>
      <c r="O52" s="44"/>
      <c r="P52" s="44"/>
      <c r="Q52" s="44"/>
      <c r="R52" s="44"/>
      <c r="S52" s="44"/>
      <c r="T52" s="44"/>
      <c r="U52" s="58" t="s">
        <v>751</v>
      </c>
    </row>
    <row r="53" spans="1:21" ht="12.75">
      <c r="A53" s="43" t="s">
        <v>203</v>
      </c>
      <c r="B53" s="43" t="s">
        <v>844</v>
      </c>
      <c r="C53" s="43" t="s">
        <v>390</v>
      </c>
      <c r="D53" s="73">
        <v>130</v>
      </c>
      <c r="E53" s="60">
        <v>3</v>
      </c>
      <c r="F53" s="60" t="s">
        <v>385</v>
      </c>
      <c r="G53" s="43"/>
      <c r="H53" s="43"/>
      <c r="I53" s="43" t="s">
        <v>845</v>
      </c>
      <c r="J53" s="43">
        <f>27118428300</f>
        <v>27118428300</v>
      </c>
      <c r="K53" s="44" t="s">
        <v>387</v>
      </c>
      <c r="L53" s="44" t="s">
        <v>388</v>
      </c>
      <c r="M53" s="44" t="s">
        <v>388</v>
      </c>
      <c r="N53" s="44"/>
      <c r="O53" s="44" t="s">
        <v>388</v>
      </c>
      <c r="P53" s="44" t="s">
        <v>388</v>
      </c>
      <c r="Q53" s="44" t="s">
        <v>388</v>
      </c>
      <c r="R53" s="44"/>
      <c r="S53" s="44"/>
      <c r="T53" s="44"/>
      <c r="U53" s="58" t="s">
        <v>751</v>
      </c>
    </row>
    <row r="54" spans="1:21" ht="12.75">
      <c r="A54" s="43" t="s">
        <v>203</v>
      </c>
      <c r="B54" s="43" t="s">
        <v>893</v>
      </c>
      <c r="C54" s="43" t="s">
        <v>386</v>
      </c>
      <c r="D54" s="73">
        <v>30</v>
      </c>
      <c r="E54" s="60"/>
      <c r="F54" s="60" t="s">
        <v>385</v>
      </c>
      <c r="G54" s="43" t="s">
        <v>888</v>
      </c>
      <c r="H54" s="43" t="s">
        <v>894</v>
      </c>
      <c r="I54" s="43" t="s">
        <v>895</v>
      </c>
      <c r="J54" s="43" t="s">
        <v>896</v>
      </c>
      <c r="K54" s="44" t="s">
        <v>387</v>
      </c>
      <c r="L54" s="44"/>
      <c r="M54" s="44" t="s">
        <v>388</v>
      </c>
      <c r="N54" s="44"/>
      <c r="O54" s="44"/>
      <c r="P54" s="44" t="s">
        <v>388</v>
      </c>
      <c r="Q54" s="44"/>
      <c r="R54" s="44"/>
      <c r="S54" s="44"/>
      <c r="T54" s="44"/>
      <c r="U54" s="58" t="s">
        <v>751</v>
      </c>
    </row>
    <row r="55" spans="1:21" ht="12.75">
      <c r="A55" s="43" t="s">
        <v>203</v>
      </c>
      <c r="B55" s="43" t="s">
        <v>861</v>
      </c>
      <c r="C55" s="43" t="s">
        <v>386</v>
      </c>
      <c r="D55" s="73">
        <v>80</v>
      </c>
      <c r="E55" s="60">
        <v>1</v>
      </c>
      <c r="F55" s="60" t="s">
        <v>392</v>
      </c>
      <c r="G55" s="43" t="s">
        <v>862</v>
      </c>
      <c r="H55" s="43" t="s">
        <v>863</v>
      </c>
      <c r="I55" s="43" t="s">
        <v>864</v>
      </c>
      <c r="J55" s="43" t="s">
        <v>865</v>
      </c>
      <c r="K55" s="44" t="s">
        <v>387</v>
      </c>
      <c r="L55" s="44"/>
      <c r="M55" s="44" t="s">
        <v>388</v>
      </c>
      <c r="N55" s="44"/>
      <c r="O55" s="44"/>
      <c r="P55" s="44"/>
      <c r="Q55" s="44"/>
      <c r="R55" s="44"/>
      <c r="S55" s="44"/>
      <c r="T55" s="44"/>
      <c r="U55" s="58" t="s">
        <v>751</v>
      </c>
    </row>
    <row r="56" spans="1:21" ht="12.75">
      <c r="A56" s="43"/>
      <c r="B56" s="43"/>
      <c r="C56" s="43"/>
      <c r="E56" s="60"/>
      <c r="F56" s="60"/>
      <c r="G56" s="43"/>
      <c r="H56" s="43"/>
      <c r="I56" s="43"/>
      <c r="J56" s="43"/>
      <c r="K56" s="44"/>
      <c r="L56" s="44"/>
      <c r="M56" s="44"/>
      <c r="N56" s="44"/>
      <c r="O56" s="44"/>
      <c r="P56" s="44"/>
      <c r="Q56" s="44"/>
      <c r="R56" s="44"/>
      <c r="S56" s="44"/>
      <c r="T56" s="44"/>
    </row>
    <row r="57" spans="1:21" ht="12.75">
      <c r="A57" s="43"/>
      <c r="B57" s="43"/>
      <c r="C57" s="43"/>
      <c r="E57" s="60"/>
      <c r="F57" s="60"/>
      <c r="G57" s="43"/>
      <c r="H57" s="43"/>
      <c r="I57" s="43"/>
      <c r="J57" s="43"/>
      <c r="K57" s="44"/>
      <c r="L57" s="44"/>
      <c r="M57" s="44"/>
      <c r="N57" s="44"/>
      <c r="O57" s="44"/>
      <c r="P57" s="44"/>
      <c r="Q57" s="44"/>
      <c r="R57" s="44"/>
      <c r="S57" s="44"/>
      <c r="T57" s="44"/>
    </row>
    <row r="58" spans="1:21" ht="12.75">
      <c r="A58" s="43"/>
      <c r="B58" s="43"/>
      <c r="C58" s="43"/>
      <c r="E58" s="60"/>
      <c r="F58" s="60"/>
      <c r="G58" s="43"/>
      <c r="H58" s="43"/>
      <c r="I58" s="43"/>
      <c r="J58" s="43"/>
      <c r="K58" s="44"/>
      <c r="L58" s="44"/>
      <c r="M58" s="44"/>
      <c r="N58" s="44"/>
      <c r="O58" s="44"/>
      <c r="P58" s="44"/>
      <c r="Q58" s="44"/>
      <c r="R58" s="44"/>
      <c r="S58" s="44"/>
      <c r="T58" s="44"/>
    </row>
    <row r="59" spans="1:21" ht="12.75">
      <c r="A59" s="60"/>
      <c r="C59" s="43"/>
      <c r="E59" s="60"/>
      <c r="F59" s="60"/>
      <c r="K59" s="44"/>
      <c r="L59" s="44"/>
      <c r="M59" s="44"/>
      <c r="N59" s="44"/>
      <c r="O59" s="44"/>
      <c r="P59" s="44"/>
      <c r="Q59" s="44"/>
      <c r="R59" s="44"/>
      <c r="S59" s="44"/>
      <c r="T59" s="44"/>
    </row>
    <row r="60" spans="1:21" ht="12.75">
      <c r="A60" s="60"/>
      <c r="C60" s="43"/>
      <c r="E60" s="60"/>
      <c r="F60" s="60"/>
      <c r="K60" s="44"/>
      <c r="L60" s="44"/>
      <c r="M60" s="44"/>
      <c r="N60" s="44"/>
      <c r="O60" s="44"/>
      <c r="P60" s="44"/>
      <c r="Q60" s="44"/>
      <c r="R60" s="44"/>
      <c r="S60" s="44"/>
      <c r="T60" s="44"/>
    </row>
    <row r="61" spans="1:21" ht="12.75">
      <c r="A61" s="60"/>
      <c r="C61" s="43"/>
      <c r="E61" s="60"/>
      <c r="F61" s="60"/>
      <c r="K61" s="44"/>
      <c r="L61" s="44"/>
      <c r="M61" s="44"/>
      <c r="N61" s="44"/>
      <c r="O61" s="44"/>
      <c r="P61" s="44"/>
      <c r="Q61" s="44"/>
      <c r="R61" s="44"/>
      <c r="S61" s="44"/>
      <c r="T61" s="44"/>
    </row>
    <row r="62" spans="1:21" ht="12.75">
      <c r="A62" s="60"/>
      <c r="C62" s="43"/>
      <c r="E62" s="60"/>
      <c r="F62" s="60"/>
      <c r="K62" s="44"/>
      <c r="L62" s="44"/>
      <c r="M62" s="44"/>
      <c r="N62" s="44"/>
      <c r="O62" s="44"/>
      <c r="P62" s="44"/>
      <c r="Q62" s="44"/>
      <c r="R62" s="44"/>
      <c r="S62" s="44"/>
      <c r="T62" s="44"/>
    </row>
    <row r="63" spans="1:21" ht="12.75">
      <c r="A63" s="60"/>
      <c r="C63" s="43"/>
      <c r="E63" s="60"/>
      <c r="F63" s="60"/>
      <c r="K63" s="44"/>
      <c r="L63" s="44"/>
      <c r="M63" s="44"/>
      <c r="N63" s="44"/>
      <c r="O63" s="44"/>
      <c r="P63" s="44"/>
      <c r="Q63" s="44"/>
      <c r="R63" s="44"/>
      <c r="S63" s="44"/>
      <c r="T63" s="44"/>
    </row>
    <row r="64" spans="1:21"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C1" location="'Background &amp; Instructions'!A1" display="Content page"/>
    <hyperlink ref="B3" r:id="rId1"/>
    <hyperlink ref="I3" r:id="rId2"/>
    <hyperlink ref="B4" r:id="rId3"/>
    <hyperlink ref="B5" r:id="rId4"/>
    <hyperlink ref="I5" r:id="rId5"/>
    <hyperlink ref="B6" r:id="rId6"/>
    <hyperlink ref="B7" r:id="rId7" location="Agree"/>
    <hyperlink ref="B8" r:id="rId8"/>
    <hyperlink ref="I8" r:id="rId9"/>
    <hyperlink ref="B9" r:id="rId10"/>
    <hyperlink ref="B10" r:id="rId11"/>
    <hyperlink ref="B11" r:id="rId12"/>
    <hyperlink ref="B12" r:id="rId13"/>
    <hyperlink ref="B13" r:id="rId14"/>
    <hyperlink ref="B14" r:id="rId15"/>
    <hyperlink ref="B15" r:id="rId16"/>
    <hyperlink ref="B16" r:id="rId17"/>
    <hyperlink ref="B17" r:id="rId18"/>
    <hyperlink ref="B18" r:id="rId19"/>
    <hyperlink ref="B19" r:id="rId20" location="Agree"/>
    <hyperlink ref="B20" r:id="rId21"/>
    <hyperlink ref="B21" r:id="rId22"/>
    <hyperlink ref="B22" r:id="rId23"/>
    <hyperlink ref="B23" r:id="rId24" location="Agree"/>
    <hyperlink ref="B24" r:id="rId25"/>
    <hyperlink ref="B25" r:id="rId26"/>
    <hyperlink ref="B26" r:id="rId27" location="Agree"/>
    <hyperlink ref="B27" r:id="rId28"/>
    <hyperlink ref="B28" r:id="rId29"/>
    <hyperlink ref="B29" r:id="rId30"/>
    <hyperlink ref="B30" r:id="rId31"/>
    <hyperlink ref="B31" r:id="rId32" location="Agree"/>
    <hyperlink ref="B32" r:id="rId33"/>
    <hyperlink ref="B33" r:id="rId34"/>
    <hyperlink ref="B34" r:id="rId35"/>
    <hyperlink ref="B35" r:id="rId36" location="Agree"/>
    <hyperlink ref="B36" r:id="rId37"/>
    <hyperlink ref="B37" r:id="rId38"/>
    <hyperlink ref="B38" r:id="rId39"/>
    <hyperlink ref="B39" r:id="rId40"/>
    <hyperlink ref="B40" r:id="rId41"/>
    <hyperlink ref="B41" r:id="rId42"/>
    <hyperlink ref="B42" r:id="rId43"/>
    <hyperlink ref="B43" r:id="rId44"/>
    <hyperlink ref="B44" r:id="rId45" location="Agree"/>
    <hyperlink ref="B45" r:id="rId46"/>
    <hyperlink ref="B46" r:id="rId47"/>
    <hyperlink ref="B47" r:id="rId48"/>
    <hyperlink ref="B48" r:id="rId49"/>
    <hyperlink ref="B49" r:id="rId50"/>
    <hyperlink ref="B50" r:id="rId51" location="Agree"/>
    <hyperlink ref="B51" r:id="rId52"/>
    <hyperlink ref="B52" r:id="rId53"/>
    <hyperlink ref="B53" r:id="rId54"/>
    <hyperlink ref="B54" r:id="rId55"/>
    <hyperlink ref="B55" r:id="rId56"/>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Conte'!$D$72:$D$89</xm:f>
          </x14:formula1>
          <xm:sqref>A3:A1003</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14.42578125" defaultRowHeight="15.75" customHeight="1"/>
  <cols>
    <col min="1" max="1" width="93.42578125" style="58" customWidth="1"/>
    <col min="2" max="2" width="25" style="58" bestFit="1" customWidth="1"/>
    <col min="3" max="3" width="29.28515625" style="58" bestFit="1" customWidth="1"/>
    <col min="4" max="4" width="22.140625" style="73" bestFit="1" customWidth="1"/>
    <col min="5" max="5" width="15" style="58" bestFit="1" customWidth="1"/>
    <col min="6" max="6" width="25.7109375" style="58" bestFit="1" customWidth="1"/>
    <col min="7" max="7" width="29.140625" style="58" bestFit="1" customWidth="1"/>
    <col min="8" max="8" width="21.5703125" style="58" bestFit="1" customWidth="1"/>
    <col min="9" max="9" width="33" style="58" bestFit="1" customWidth="1"/>
    <col min="10" max="10" width="13.570312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30.85546875" style="58" bestFit="1" customWidth="1"/>
    <col min="22" max="22" width="103" style="58" bestFit="1" customWidth="1"/>
    <col min="23" max="16384" width="14.42578125" style="58"/>
  </cols>
  <sheetData>
    <row r="1" spans="1:29" ht="12.75">
      <c r="A1" s="37" t="s">
        <v>918</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269</v>
      </c>
      <c r="B3" s="72" t="s">
        <v>919</v>
      </c>
      <c r="C3" s="43" t="s">
        <v>386</v>
      </c>
      <c r="D3" s="73">
        <f t="shared" ref="D3:D4" si="0">2021-1968</f>
        <v>53</v>
      </c>
      <c r="E3" s="60">
        <v>1</v>
      </c>
      <c r="F3" s="60" t="s">
        <v>389</v>
      </c>
      <c r="G3" s="43" t="s">
        <v>920</v>
      </c>
      <c r="H3" s="43" t="s">
        <v>921</v>
      </c>
      <c r="I3" s="34" t="s">
        <v>922</v>
      </c>
      <c r="J3" s="43" t="s">
        <v>923</v>
      </c>
      <c r="K3" s="44" t="s">
        <v>387</v>
      </c>
      <c r="L3" s="44"/>
      <c r="M3" s="44" t="s">
        <v>388</v>
      </c>
      <c r="N3" s="44"/>
      <c r="O3" s="44"/>
      <c r="P3" s="44"/>
      <c r="Q3" s="44"/>
      <c r="R3" s="44"/>
      <c r="S3" s="44"/>
      <c r="T3" s="44"/>
      <c r="U3" s="58" t="s">
        <v>924</v>
      </c>
      <c r="V3" s="58" t="s">
        <v>925</v>
      </c>
    </row>
    <row r="4" spans="1:29" ht="12.75">
      <c r="A4" s="43" t="s">
        <v>221</v>
      </c>
      <c r="B4" s="72" t="s">
        <v>919</v>
      </c>
      <c r="C4" s="43" t="s">
        <v>386</v>
      </c>
      <c r="D4" s="74">
        <f t="shared" si="0"/>
        <v>53</v>
      </c>
      <c r="E4" s="43">
        <v>1</v>
      </c>
      <c r="F4" s="43" t="s">
        <v>389</v>
      </c>
      <c r="G4" s="43" t="s">
        <v>920</v>
      </c>
      <c r="H4" s="43" t="s">
        <v>921</v>
      </c>
      <c r="I4" s="34" t="s">
        <v>922</v>
      </c>
      <c r="J4" s="43" t="s">
        <v>923</v>
      </c>
      <c r="K4" s="74" t="s">
        <v>387</v>
      </c>
      <c r="L4" s="74"/>
      <c r="M4" s="44" t="s">
        <v>388</v>
      </c>
      <c r="N4" s="44"/>
      <c r="O4" s="44"/>
      <c r="P4" s="44"/>
      <c r="Q4" s="44"/>
      <c r="R4" s="44"/>
      <c r="S4" s="44"/>
      <c r="T4" s="44"/>
      <c r="U4" s="42" t="s">
        <v>924</v>
      </c>
      <c r="V4" s="42" t="s">
        <v>925</v>
      </c>
    </row>
    <row r="5" spans="1:29" ht="12.75">
      <c r="A5" s="43" t="s">
        <v>207</v>
      </c>
      <c r="B5" s="72" t="s">
        <v>926</v>
      </c>
      <c r="C5" s="43" t="s">
        <v>390</v>
      </c>
      <c r="D5" s="74">
        <f>2021-2006</f>
        <v>15</v>
      </c>
      <c r="E5" s="43">
        <v>1</v>
      </c>
      <c r="F5" s="43" t="s">
        <v>392</v>
      </c>
      <c r="G5" s="43" t="s">
        <v>461</v>
      </c>
      <c r="H5" s="43" t="s">
        <v>927</v>
      </c>
      <c r="I5" s="34" t="s">
        <v>928</v>
      </c>
      <c r="J5" s="43" t="s">
        <v>929</v>
      </c>
      <c r="K5" s="74" t="s">
        <v>387</v>
      </c>
      <c r="L5" s="74"/>
      <c r="M5" s="44" t="s">
        <v>388</v>
      </c>
      <c r="N5" s="44"/>
      <c r="O5" s="44"/>
      <c r="P5" s="44"/>
      <c r="Q5" s="44"/>
      <c r="R5" s="44"/>
      <c r="S5" s="44"/>
      <c r="T5" s="44"/>
      <c r="U5" s="58" t="s">
        <v>751</v>
      </c>
      <c r="V5" s="42" t="s">
        <v>930</v>
      </c>
    </row>
    <row r="6" spans="1:29" ht="12.75">
      <c r="A6" s="43" t="s">
        <v>209</v>
      </c>
      <c r="B6" s="72" t="s">
        <v>931</v>
      </c>
      <c r="C6" s="43" t="s">
        <v>386</v>
      </c>
      <c r="D6" s="73">
        <f>2021-2004</f>
        <v>17</v>
      </c>
      <c r="E6" s="60"/>
      <c r="F6" s="60"/>
      <c r="G6" s="43" t="s">
        <v>434</v>
      </c>
      <c r="H6" s="43" t="s">
        <v>932</v>
      </c>
      <c r="I6" s="34" t="s">
        <v>933</v>
      </c>
      <c r="J6" s="43" t="s">
        <v>934</v>
      </c>
      <c r="K6" s="44" t="s">
        <v>387</v>
      </c>
      <c r="L6" s="44"/>
      <c r="M6" s="44" t="s">
        <v>388</v>
      </c>
      <c r="N6" s="44"/>
      <c r="O6" s="44"/>
      <c r="P6" s="44"/>
      <c r="Q6" s="44"/>
      <c r="R6" s="44"/>
      <c r="S6" s="44"/>
      <c r="T6" s="44"/>
      <c r="U6" s="58" t="s">
        <v>751</v>
      </c>
      <c r="V6" s="42" t="s">
        <v>935</v>
      </c>
    </row>
    <row r="7" spans="1:29" ht="12.75">
      <c r="A7" s="43" t="s">
        <v>211</v>
      </c>
      <c r="B7" s="72" t="s">
        <v>936</v>
      </c>
      <c r="C7" s="43" t="s">
        <v>390</v>
      </c>
      <c r="D7" s="44">
        <f>2021-2006</f>
        <v>15</v>
      </c>
      <c r="E7" s="42">
        <v>2</v>
      </c>
      <c r="F7" s="42"/>
      <c r="G7" s="43" t="s">
        <v>937</v>
      </c>
      <c r="H7" s="43" t="s">
        <v>938</v>
      </c>
      <c r="I7" s="34" t="s">
        <v>939</v>
      </c>
      <c r="J7" s="43" t="s">
        <v>940</v>
      </c>
      <c r="K7" s="42" t="s">
        <v>387</v>
      </c>
      <c r="L7" s="44"/>
      <c r="M7" s="44" t="s">
        <v>388</v>
      </c>
      <c r="N7" s="42"/>
      <c r="O7" s="42"/>
      <c r="P7" s="42"/>
      <c r="Q7" s="42"/>
      <c r="R7" s="42"/>
      <c r="S7" s="42"/>
      <c r="T7" s="42"/>
      <c r="U7" s="42" t="s">
        <v>941</v>
      </c>
      <c r="V7" s="42"/>
      <c r="W7" s="42"/>
      <c r="X7" s="42"/>
      <c r="Y7" s="42"/>
      <c r="Z7" s="42"/>
      <c r="AA7" s="42"/>
      <c r="AB7" s="42"/>
      <c r="AC7" s="42"/>
    </row>
    <row r="8" spans="1:29" ht="12.75">
      <c r="A8" s="43" t="s">
        <v>209</v>
      </c>
      <c r="B8" s="72" t="s">
        <v>942</v>
      </c>
      <c r="C8" s="43" t="s">
        <v>386</v>
      </c>
      <c r="D8" s="74">
        <f>2021-1980</f>
        <v>41</v>
      </c>
      <c r="E8" s="43">
        <v>1</v>
      </c>
      <c r="F8" s="43"/>
      <c r="G8" s="43" t="s">
        <v>943</v>
      </c>
      <c r="H8" s="43" t="s">
        <v>944</v>
      </c>
      <c r="I8" s="34"/>
      <c r="J8" s="43" t="s">
        <v>945</v>
      </c>
      <c r="K8" s="74" t="s">
        <v>387</v>
      </c>
      <c r="L8" s="74" t="s">
        <v>388</v>
      </c>
      <c r="M8" s="44" t="s">
        <v>388</v>
      </c>
      <c r="N8" s="44"/>
      <c r="O8" s="44"/>
      <c r="P8" s="44" t="s">
        <v>388</v>
      </c>
      <c r="Q8" s="44"/>
      <c r="R8" s="44"/>
      <c r="S8" s="44"/>
      <c r="T8" s="44"/>
      <c r="V8" s="42"/>
    </row>
    <row r="9" spans="1:29" ht="12.75">
      <c r="A9" s="43" t="s">
        <v>213</v>
      </c>
      <c r="B9" s="72" t="s">
        <v>946</v>
      </c>
      <c r="C9" s="43" t="s">
        <v>386</v>
      </c>
      <c r="D9" s="73">
        <f>2021-2000</f>
        <v>21</v>
      </c>
      <c r="E9" s="42">
        <v>3</v>
      </c>
      <c r="F9" s="60"/>
      <c r="G9" s="43" t="s">
        <v>947</v>
      </c>
      <c r="H9" s="43" t="s">
        <v>948</v>
      </c>
      <c r="I9" s="34" t="s">
        <v>949</v>
      </c>
      <c r="J9" s="59" t="s">
        <v>950</v>
      </c>
      <c r="K9" s="44" t="s">
        <v>387</v>
      </c>
      <c r="L9" s="44" t="s">
        <v>388</v>
      </c>
      <c r="M9" s="44" t="s">
        <v>388</v>
      </c>
      <c r="N9" s="44"/>
      <c r="O9" s="44" t="s">
        <v>388</v>
      </c>
      <c r="P9" s="44" t="s">
        <v>388</v>
      </c>
      <c r="Q9" s="44"/>
      <c r="R9" s="44" t="s">
        <v>388</v>
      </c>
      <c r="S9" s="44"/>
      <c r="T9" s="44"/>
      <c r="V9" s="75"/>
      <c r="W9" s="75"/>
    </row>
    <row r="10" spans="1:29" ht="12.75">
      <c r="A10" s="43" t="s">
        <v>223</v>
      </c>
      <c r="B10" s="72" t="s">
        <v>951</v>
      </c>
      <c r="C10" s="43" t="s">
        <v>390</v>
      </c>
      <c r="D10" s="73">
        <f>2021-2002</f>
        <v>19</v>
      </c>
      <c r="E10" s="42">
        <v>4</v>
      </c>
      <c r="F10" s="60"/>
      <c r="G10" s="43" t="s">
        <v>434</v>
      </c>
      <c r="H10" s="43" t="s">
        <v>952</v>
      </c>
      <c r="I10" s="34" t="s">
        <v>953</v>
      </c>
      <c r="J10" s="43" t="s">
        <v>954</v>
      </c>
      <c r="K10" s="44" t="s">
        <v>387</v>
      </c>
      <c r="L10" s="44" t="s">
        <v>388</v>
      </c>
      <c r="M10" s="44" t="s">
        <v>388</v>
      </c>
      <c r="N10" s="44"/>
      <c r="O10" s="44"/>
      <c r="P10" s="44" t="s">
        <v>388</v>
      </c>
      <c r="Q10" s="44"/>
      <c r="R10" s="44"/>
      <c r="S10" s="44"/>
      <c r="T10" s="44"/>
      <c r="U10" s="58" t="s">
        <v>955</v>
      </c>
      <c r="V10" s="58" t="s">
        <v>956</v>
      </c>
    </row>
    <row r="11" spans="1:29" ht="12.75">
      <c r="A11" s="43" t="s">
        <v>225</v>
      </c>
      <c r="B11" s="72" t="s">
        <v>957</v>
      </c>
      <c r="C11" s="43" t="s">
        <v>386</v>
      </c>
      <c r="D11" s="73">
        <f>2021-2014</f>
        <v>7</v>
      </c>
      <c r="E11" s="42"/>
      <c r="F11" s="60"/>
      <c r="G11" s="43"/>
      <c r="H11" s="43" t="s">
        <v>958</v>
      </c>
      <c r="I11" s="34" t="s">
        <v>959</v>
      </c>
      <c r="J11" s="43" t="s">
        <v>960</v>
      </c>
      <c r="K11" s="44" t="s">
        <v>387</v>
      </c>
      <c r="L11" s="44"/>
      <c r="M11" s="44" t="s">
        <v>388</v>
      </c>
      <c r="N11" s="44"/>
      <c r="O11" s="44"/>
      <c r="P11" s="44"/>
      <c r="Q11" s="44"/>
      <c r="R11" s="44"/>
      <c r="S11" s="44"/>
      <c r="T11" s="44"/>
      <c r="V11" s="42"/>
    </row>
    <row r="12" spans="1:29" ht="12.75">
      <c r="A12" s="43" t="s">
        <v>223</v>
      </c>
      <c r="B12" s="72" t="s">
        <v>961</v>
      </c>
      <c r="C12" s="43" t="s">
        <v>386</v>
      </c>
      <c r="D12" s="73">
        <v>25</v>
      </c>
      <c r="E12" s="42">
        <v>4</v>
      </c>
      <c r="F12" s="60" t="s">
        <v>385</v>
      </c>
      <c r="G12" s="43"/>
      <c r="H12" s="43"/>
      <c r="I12" s="34"/>
      <c r="J12" s="43" t="s">
        <v>962</v>
      </c>
      <c r="K12" s="44" t="s">
        <v>387</v>
      </c>
      <c r="L12" s="44" t="s">
        <v>388</v>
      </c>
      <c r="M12" s="44"/>
      <c r="N12" s="44"/>
      <c r="O12" s="44"/>
      <c r="P12" s="44"/>
      <c r="Q12" s="44"/>
      <c r="R12" s="44"/>
      <c r="S12" s="44"/>
      <c r="T12" s="44"/>
      <c r="U12" s="58" t="s">
        <v>963</v>
      </c>
      <c r="V12" s="42" t="s">
        <v>964</v>
      </c>
    </row>
    <row r="13" spans="1:29" ht="12.75">
      <c r="A13" s="43" t="s">
        <v>215</v>
      </c>
      <c r="B13" s="72" t="s">
        <v>961</v>
      </c>
      <c r="C13" s="43" t="s">
        <v>386</v>
      </c>
      <c r="D13" s="73">
        <v>25</v>
      </c>
      <c r="E13" s="42">
        <v>4</v>
      </c>
      <c r="F13" s="60" t="s">
        <v>385</v>
      </c>
      <c r="G13" s="43"/>
      <c r="H13" s="43"/>
      <c r="I13" s="34"/>
      <c r="J13" s="43" t="s">
        <v>962</v>
      </c>
      <c r="K13" s="44" t="s">
        <v>387</v>
      </c>
      <c r="L13" s="44" t="s">
        <v>388</v>
      </c>
      <c r="M13" s="44"/>
      <c r="N13" s="44"/>
      <c r="O13" s="44"/>
      <c r="P13" s="44"/>
      <c r="Q13" s="44"/>
      <c r="R13" s="44"/>
      <c r="S13" s="44"/>
      <c r="T13" s="44"/>
      <c r="U13" s="58" t="s">
        <v>963</v>
      </c>
    </row>
    <row r="14" spans="1:29" ht="12.75">
      <c r="A14" s="43" t="s">
        <v>215</v>
      </c>
      <c r="B14" s="72" t="s">
        <v>965</v>
      </c>
      <c r="C14" s="43" t="s">
        <v>386</v>
      </c>
      <c r="D14" s="74">
        <f>2021-2017</f>
        <v>4</v>
      </c>
      <c r="E14" s="43"/>
      <c r="F14" s="43"/>
      <c r="G14" s="43"/>
      <c r="H14" s="43"/>
      <c r="I14" s="34"/>
      <c r="J14" s="43"/>
      <c r="K14" s="74" t="s">
        <v>387</v>
      </c>
      <c r="L14" s="74"/>
      <c r="M14" s="44"/>
      <c r="N14" s="44"/>
      <c r="O14" s="44"/>
      <c r="P14" s="44"/>
      <c r="Q14" s="44"/>
      <c r="R14" s="44"/>
      <c r="S14" s="44"/>
      <c r="T14" s="44"/>
      <c r="U14" s="58" t="s">
        <v>966</v>
      </c>
      <c r="V14" s="42"/>
    </row>
    <row r="15" spans="1:29" ht="12.75">
      <c r="A15" s="43" t="s">
        <v>209</v>
      </c>
      <c r="B15" s="72" t="s">
        <v>967</v>
      </c>
      <c r="C15" s="43" t="s">
        <v>386</v>
      </c>
      <c r="D15" s="44">
        <f t="shared" ref="D15:D16" si="1">2021-1942</f>
        <v>79</v>
      </c>
      <c r="E15" s="60">
        <v>1</v>
      </c>
      <c r="F15" s="60"/>
      <c r="G15" s="43" t="s">
        <v>424</v>
      </c>
      <c r="H15" s="43" t="s">
        <v>968</v>
      </c>
      <c r="I15" s="34" t="s">
        <v>969</v>
      </c>
      <c r="J15" s="43" t="s">
        <v>970</v>
      </c>
      <c r="K15" s="44" t="s">
        <v>387</v>
      </c>
      <c r="L15" s="44" t="s">
        <v>388</v>
      </c>
      <c r="M15" s="44" t="s">
        <v>388</v>
      </c>
      <c r="N15" s="44"/>
      <c r="O15" s="44"/>
      <c r="P15" s="44"/>
      <c r="Q15" s="44"/>
      <c r="R15" s="44"/>
      <c r="S15" s="44"/>
      <c r="T15" s="44"/>
      <c r="U15" s="58" t="s">
        <v>971</v>
      </c>
      <c r="V15" s="42" t="s">
        <v>972</v>
      </c>
    </row>
    <row r="16" spans="1:29" ht="12.75">
      <c r="A16" s="43" t="s">
        <v>213</v>
      </c>
      <c r="B16" s="72" t="s">
        <v>967</v>
      </c>
      <c r="C16" s="43" t="s">
        <v>386</v>
      </c>
      <c r="D16" s="44">
        <f t="shared" si="1"/>
        <v>79</v>
      </c>
      <c r="E16" s="60">
        <v>1</v>
      </c>
      <c r="F16" s="60"/>
      <c r="G16" s="43" t="s">
        <v>424</v>
      </c>
      <c r="H16" s="43" t="s">
        <v>968</v>
      </c>
      <c r="I16" s="34" t="s">
        <v>969</v>
      </c>
      <c r="J16" s="43" t="s">
        <v>970</v>
      </c>
      <c r="K16" s="44" t="s">
        <v>387</v>
      </c>
      <c r="L16" s="44" t="s">
        <v>388</v>
      </c>
      <c r="M16" s="44" t="s">
        <v>388</v>
      </c>
      <c r="N16" s="44"/>
      <c r="O16" s="44"/>
      <c r="P16" s="44"/>
      <c r="Q16" s="44"/>
      <c r="R16" s="44"/>
      <c r="S16" s="44"/>
      <c r="T16" s="44"/>
      <c r="U16" s="58" t="s">
        <v>971</v>
      </c>
      <c r="V16" s="42" t="s">
        <v>972</v>
      </c>
    </row>
    <row r="17" spans="1:22" ht="12.75">
      <c r="A17" s="43" t="s">
        <v>215</v>
      </c>
      <c r="B17" s="72" t="s">
        <v>973</v>
      </c>
      <c r="C17" s="43" t="s">
        <v>386</v>
      </c>
      <c r="D17" s="74">
        <f>2021-2010</f>
        <v>11</v>
      </c>
      <c r="E17" s="43">
        <v>1</v>
      </c>
      <c r="F17" s="43" t="s">
        <v>392</v>
      </c>
      <c r="G17" s="43" t="s">
        <v>974</v>
      </c>
      <c r="H17" s="43" t="s">
        <v>975</v>
      </c>
      <c r="I17" s="34" t="s">
        <v>976</v>
      </c>
      <c r="J17" s="43" t="s">
        <v>977</v>
      </c>
      <c r="K17" s="74" t="s">
        <v>387</v>
      </c>
      <c r="L17" s="74"/>
      <c r="M17" s="44"/>
      <c r="N17" s="44"/>
      <c r="O17" s="44"/>
      <c r="P17" s="44"/>
      <c r="Q17" s="44"/>
      <c r="R17" s="44"/>
      <c r="S17" s="44" t="s">
        <v>388</v>
      </c>
      <c r="T17" s="44"/>
      <c r="U17" s="42" t="s">
        <v>978</v>
      </c>
      <c r="V17" s="42" t="s">
        <v>979</v>
      </c>
    </row>
    <row r="18" spans="1:22" ht="12.75">
      <c r="A18" s="43" t="s">
        <v>233</v>
      </c>
      <c r="B18" s="72" t="s">
        <v>980</v>
      </c>
      <c r="C18" s="43" t="s">
        <v>386</v>
      </c>
      <c r="D18" s="73">
        <f t="shared" ref="D18:D19" si="2">2021-1980</f>
        <v>41</v>
      </c>
      <c r="E18" s="60">
        <v>1</v>
      </c>
      <c r="F18" s="60"/>
      <c r="G18" s="43" t="s">
        <v>480</v>
      </c>
      <c r="H18" s="43" t="s">
        <v>981</v>
      </c>
      <c r="I18" s="34" t="s">
        <v>982</v>
      </c>
      <c r="J18" s="43" t="s">
        <v>983</v>
      </c>
      <c r="K18" s="44" t="s">
        <v>387</v>
      </c>
      <c r="L18" s="44" t="s">
        <v>388</v>
      </c>
      <c r="M18" s="44" t="s">
        <v>388</v>
      </c>
      <c r="N18" s="44"/>
      <c r="O18" s="44"/>
      <c r="P18" s="44" t="s">
        <v>388</v>
      </c>
      <c r="Q18" s="44" t="s">
        <v>388</v>
      </c>
      <c r="R18" s="44" t="s">
        <v>388</v>
      </c>
      <c r="S18" s="44"/>
      <c r="T18" s="44"/>
      <c r="U18" s="58" t="s">
        <v>984</v>
      </c>
      <c r="V18" s="42" t="s">
        <v>985</v>
      </c>
    </row>
    <row r="19" spans="1:22" ht="12.75">
      <c r="A19" s="43" t="s">
        <v>243</v>
      </c>
      <c r="B19" s="72" t="s">
        <v>980</v>
      </c>
      <c r="C19" s="43" t="s">
        <v>386</v>
      </c>
      <c r="D19" s="44">
        <f t="shared" si="2"/>
        <v>41</v>
      </c>
      <c r="E19" s="60">
        <v>1</v>
      </c>
      <c r="F19" s="60"/>
      <c r="G19" s="43" t="s">
        <v>480</v>
      </c>
      <c r="H19" s="43" t="s">
        <v>981</v>
      </c>
      <c r="I19" s="34" t="s">
        <v>982</v>
      </c>
      <c r="J19" s="43" t="s">
        <v>983</v>
      </c>
      <c r="K19" s="44" t="s">
        <v>387</v>
      </c>
      <c r="L19" s="44" t="s">
        <v>388</v>
      </c>
      <c r="M19" s="44" t="s">
        <v>388</v>
      </c>
      <c r="N19" s="44"/>
      <c r="O19" s="44"/>
      <c r="P19" s="44" t="s">
        <v>388</v>
      </c>
      <c r="Q19" s="44" t="s">
        <v>388</v>
      </c>
      <c r="R19" s="44" t="s">
        <v>388</v>
      </c>
      <c r="S19" s="44"/>
      <c r="T19" s="44"/>
      <c r="U19" s="58" t="s">
        <v>984</v>
      </c>
      <c r="V19" s="42" t="s">
        <v>985</v>
      </c>
    </row>
    <row r="20" spans="1:22" ht="12.75">
      <c r="A20" s="43" t="s">
        <v>245</v>
      </c>
      <c r="B20" s="72" t="s">
        <v>986</v>
      </c>
      <c r="C20" s="43" t="s">
        <v>386</v>
      </c>
      <c r="D20" s="74"/>
      <c r="E20" s="43">
        <v>1</v>
      </c>
      <c r="F20" s="43"/>
      <c r="G20" s="43"/>
      <c r="H20" s="43" t="s">
        <v>987</v>
      </c>
      <c r="I20" s="34" t="s">
        <v>988</v>
      </c>
      <c r="J20" s="43" t="s">
        <v>989</v>
      </c>
      <c r="K20" s="74" t="s">
        <v>387</v>
      </c>
      <c r="L20" s="74"/>
      <c r="M20" s="44"/>
      <c r="N20" s="44"/>
      <c r="O20" s="44"/>
      <c r="P20" s="44"/>
      <c r="Q20" s="44"/>
      <c r="R20" s="44"/>
      <c r="S20" s="44"/>
      <c r="T20" s="44"/>
      <c r="U20" s="58" t="s">
        <v>990</v>
      </c>
      <c r="V20" s="42" t="s">
        <v>991</v>
      </c>
    </row>
    <row r="21" spans="1:22" ht="12.75">
      <c r="A21" s="43" t="s">
        <v>227</v>
      </c>
      <c r="B21" s="72" t="s">
        <v>992</v>
      </c>
      <c r="C21" s="43" t="s">
        <v>390</v>
      </c>
      <c r="D21" s="73">
        <f>2021-2014</f>
        <v>7</v>
      </c>
      <c r="E21" s="60">
        <v>2</v>
      </c>
      <c r="F21" s="60" t="s">
        <v>389</v>
      </c>
      <c r="G21" s="43"/>
      <c r="H21" s="43"/>
      <c r="I21" s="34"/>
      <c r="J21" s="43" t="s">
        <v>993</v>
      </c>
      <c r="K21" s="44" t="s">
        <v>387</v>
      </c>
      <c r="L21" s="44"/>
      <c r="M21" s="44"/>
      <c r="N21" s="44"/>
      <c r="O21" s="44"/>
      <c r="P21" s="44"/>
      <c r="Q21" s="44"/>
      <c r="R21" s="44"/>
      <c r="S21" s="44"/>
      <c r="T21" s="44"/>
      <c r="V21" s="42"/>
    </row>
    <row r="22" spans="1:22" ht="12.75">
      <c r="A22" s="43" t="s">
        <v>233</v>
      </c>
      <c r="B22" s="72" t="s">
        <v>994</v>
      </c>
      <c r="C22" s="43" t="s">
        <v>386</v>
      </c>
      <c r="D22" s="74">
        <v>30</v>
      </c>
      <c r="E22" s="43">
        <v>4</v>
      </c>
      <c r="F22" s="43"/>
      <c r="G22" s="43" t="s">
        <v>1665</v>
      </c>
      <c r="H22" s="43" t="s">
        <v>1664</v>
      </c>
      <c r="I22" s="34" t="s">
        <v>995</v>
      </c>
      <c r="J22" s="43" t="s">
        <v>996</v>
      </c>
      <c r="K22" s="74" t="s">
        <v>387</v>
      </c>
      <c r="L22" s="74" t="s">
        <v>388</v>
      </c>
      <c r="M22" s="44"/>
      <c r="N22" s="44"/>
      <c r="O22" s="44"/>
      <c r="P22" s="44"/>
      <c r="Q22" s="44"/>
      <c r="R22" s="44"/>
      <c r="S22" s="44"/>
      <c r="T22" s="44"/>
      <c r="U22" s="42"/>
      <c r="V22" s="42"/>
    </row>
    <row r="23" spans="1:22" ht="12.75">
      <c r="A23" s="43" t="s">
        <v>219</v>
      </c>
      <c r="B23" s="72" t="s">
        <v>997</v>
      </c>
      <c r="C23" s="43" t="s">
        <v>386</v>
      </c>
      <c r="D23" s="74">
        <f>2021-1836</f>
        <v>185</v>
      </c>
      <c r="E23" s="43">
        <v>3</v>
      </c>
      <c r="F23" s="43" t="s">
        <v>1663</v>
      </c>
      <c r="G23" s="43" t="s">
        <v>1662</v>
      </c>
      <c r="H23" s="43" t="s">
        <v>1661</v>
      </c>
      <c r="I23" s="34" t="s">
        <v>1362</v>
      </c>
      <c r="J23" s="43" t="s">
        <v>1660</v>
      </c>
      <c r="K23" s="74" t="s">
        <v>387</v>
      </c>
      <c r="L23" s="74"/>
      <c r="M23" s="44" t="s">
        <v>388</v>
      </c>
      <c r="N23" s="44"/>
      <c r="O23" s="44"/>
      <c r="P23" s="44"/>
      <c r="Q23" s="44"/>
      <c r="R23" s="44"/>
      <c r="S23" s="44"/>
      <c r="T23" s="44"/>
      <c r="U23" s="42"/>
      <c r="V23" s="42"/>
    </row>
    <row r="24" spans="1:22" ht="12.75">
      <c r="A24" s="43" t="s">
        <v>211</v>
      </c>
      <c r="B24" s="72" t="s">
        <v>998</v>
      </c>
      <c r="C24" s="43" t="s">
        <v>386</v>
      </c>
      <c r="D24" s="44">
        <v>43</v>
      </c>
      <c r="E24" s="60">
        <v>4</v>
      </c>
      <c r="F24" s="60" t="s">
        <v>385</v>
      </c>
      <c r="G24" s="43" t="s">
        <v>999</v>
      </c>
      <c r="H24" s="43" t="s">
        <v>1000</v>
      </c>
      <c r="I24" s="34" t="s">
        <v>1001</v>
      </c>
      <c r="J24" s="43" t="s">
        <v>1002</v>
      </c>
      <c r="K24" s="44" t="s">
        <v>387</v>
      </c>
      <c r="L24" s="44" t="s">
        <v>388</v>
      </c>
      <c r="M24" s="44"/>
      <c r="N24" s="44"/>
      <c r="O24" s="44"/>
      <c r="P24" s="44"/>
      <c r="Q24" s="44"/>
      <c r="R24" s="44"/>
      <c r="S24" s="44"/>
      <c r="T24" s="44"/>
      <c r="U24" s="42"/>
      <c r="V24" s="42"/>
    </row>
    <row r="25" spans="1:22" ht="12.75">
      <c r="A25" s="43" t="s">
        <v>213</v>
      </c>
      <c r="B25" s="72" t="s">
        <v>997</v>
      </c>
      <c r="C25" s="43" t="s">
        <v>394</v>
      </c>
      <c r="D25" s="44">
        <f>2021-1836</f>
        <v>185</v>
      </c>
      <c r="E25" s="60">
        <v>3</v>
      </c>
      <c r="F25" s="60" t="s">
        <v>1663</v>
      </c>
      <c r="G25" s="43" t="s">
        <v>1662</v>
      </c>
      <c r="H25" s="43" t="s">
        <v>1661</v>
      </c>
      <c r="I25" s="34" t="s">
        <v>1362</v>
      </c>
      <c r="J25" s="43" t="s">
        <v>1660</v>
      </c>
      <c r="K25" s="44" t="s">
        <v>387</v>
      </c>
      <c r="L25" s="44"/>
      <c r="M25" s="44" t="s">
        <v>388</v>
      </c>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autoFilter ref="A2:V24">
    <sortState ref="A2:W25">
      <sortCondition ref="B2:B25"/>
      <sortCondition ref="A2:A25"/>
    </sortState>
  </autoFilter>
  <hyperlinks>
    <hyperlink ref="B3" r:id="rId1"/>
    <hyperlink ref="J3" r:id="rId2"/>
    <hyperlink ref="B4" r:id="rId3"/>
    <hyperlink ref="J4" r:id="rId4"/>
    <hyperlink ref="B5" r:id="rId5"/>
    <hyperlink ref="B6" r:id="rId6"/>
    <hyperlink ref="B7" r:id="rId7"/>
    <hyperlink ref="B8" r:id="rId8"/>
    <hyperlink ref="B9" r:id="rId9"/>
    <hyperlink ref="E9" r:id="rId10" display="https://www.beagledatabase.co.za/system/certificates/114238/original/rEINHAUSER.pdf?1561632966"/>
    <hyperlink ref="B10" r:id="rId11"/>
    <hyperlink ref="I10" r:id="rId12"/>
    <hyperlink ref="B11" r:id="rId13"/>
    <hyperlink ref="B12" r:id="rId14"/>
    <hyperlink ref="B13" r:id="rId15"/>
    <hyperlink ref="B14" r:id="rId16"/>
    <hyperlink ref="B15" r:id="rId17"/>
    <hyperlink ref="V15" r:id="rId18"/>
    <hyperlink ref="B16" r:id="rId19"/>
    <hyperlink ref="V16" r:id="rId20"/>
    <hyperlink ref="B17" r:id="rId21"/>
    <hyperlink ref="B18" r:id="rId22"/>
    <hyperlink ref="V18" r:id="rId23"/>
    <hyperlink ref="B19" r:id="rId24"/>
    <hyperlink ref="V19" r:id="rId25"/>
    <hyperlink ref="B20" r:id="rId26"/>
    <hyperlink ref="V20" r:id="rId27"/>
    <hyperlink ref="B21" r:id="rId28"/>
    <hyperlink ref="B22" r:id="rId29"/>
    <hyperlink ref="B23" r:id="rId30"/>
    <hyperlink ref="B24" r:id="rId31" location="!items/accessories"/>
    <hyperlink ref="B25" r:id="rId32"/>
    <hyperlink ref="H23" r:id="rId33"/>
    <hyperlink ref="H25" r:id="rId34"/>
    <hyperlink ref="D1" location="'Background &amp; Instructions'!A1" display="Content page"/>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Conte'!$D$90:$D$132</xm:f>
          </x14:formula1>
          <xm:sqref>A3:A997</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6"/>
  <sheetViews>
    <sheetView tabSelected="1" zoomScale="80" zoomScaleNormal="80" workbookViewId="0">
      <pane xSplit="2" ySplit="2" topLeftCell="C10" activePane="bottomRight" state="frozen"/>
      <selection pane="topRight" activeCell="C1" sqref="C1"/>
      <selection pane="bottomLeft" activeCell="A3" sqref="A3"/>
      <selection pane="bottomRight" activeCell="A29" sqref="A29"/>
    </sheetView>
  </sheetViews>
  <sheetFormatPr defaultColWidth="14.42578125" defaultRowHeight="15.75" customHeight="1"/>
  <cols>
    <col min="1" max="1" width="57.140625" style="58" customWidth="1"/>
    <col min="2" max="2" width="40.7109375" style="58" customWidth="1"/>
    <col min="3" max="3" width="29.28515625" style="58" bestFit="1" customWidth="1"/>
    <col min="4" max="4" width="22.140625" style="73" bestFit="1" customWidth="1"/>
    <col min="5" max="5" width="15" style="58" bestFit="1" customWidth="1"/>
    <col min="6" max="6" width="30.28515625" style="58" bestFit="1" customWidth="1"/>
    <col min="7" max="7" width="48.85546875" style="58" customWidth="1"/>
    <col min="8" max="8" width="18.7109375" style="58" bestFit="1" customWidth="1"/>
    <col min="9" max="9" width="31.7109375" style="58" bestFit="1" customWidth="1"/>
    <col min="10" max="10" width="12.710937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143.85546875" style="58" bestFit="1" customWidth="1"/>
    <col min="22" max="22" width="178.7109375" style="58" bestFit="1" customWidth="1"/>
    <col min="23" max="16384" width="14.42578125" style="58"/>
  </cols>
  <sheetData>
    <row r="1" spans="1:29" ht="12.75">
      <c r="A1" s="37" t="s">
        <v>16</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291</v>
      </c>
      <c r="B3" s="72" t="s">
        <v>1657</v>
      </c>
      <c r="C3" s="43" t="s">
        <v>386</v>
      </c>
      <c r="D3" s="44">
        <f>2021-1956</f>
        <v>65</v>
      </c>
      <c r="E3" s="60">
        <v>2</v>
      </c>
      <c r="F3" s="60"/>
      <c r="G3" s="43" t="s">
        <v>434</v>
      </c>
      <c r="H3" s="43" t="s">
        <v>1659</v>
      </c>
      <c r="I3" s="34" t="s">
        <v>1658</v>
      </c>
      <c r="J3" s="43">
        <v>118241322</v>
      </c>
      <c r="K3" s="44" t="s">
        <v>387</v>
      </c>
      <c r="L3" s="44"/>
      <c r="M3" s="44" t="s">
        <v>388</v>
      </c>
      <c r="N3" s="44"/>
      <c r="O3" s="44"/>
      <c r="P3" s="44"/>
      <c r="Q3" s="44"/>
      <c r="R3" s="44"/>
      <c r="S3" s="44"/>
      <c r="T3" s="44"/>
      <c r="U3" s="42" t="s">
        <v>1656</v>
      </c>
      <c r="V3" s="42"/>
    </row>
    <row r="4" spans="1:29" ht="12.75">
      <c r="A4" s="43" t="s">
        <v>291</v>
      </c>
      <c r="B4" s="72" t="s">
        <v>1008</v>
      </c>
      <c r="C4" s="43" t="s">
        <v>386</v>
      </c>
      <c r="D4" s="74">
        <f>2021-1998</f>
        <v>23</v>
      </c>
      <c r="E4" s="43">
        <v>1</v>
      </c>
      <c r="F4" s="43"/>
      <c r="G4" s="43" t="s">
        <v>1009</v>
      </c>
      <c r="H4" s="43" t="s">
        <v>1010</v>
      </c>
      <c r="I4" s="34" t="s">
        <v>1011</v>
      </c>
      <c r="J4" s="43" t="s">
        <v>1012</v>
      </c>
      <c r="K4" s="74" t="s">
        <v>387</v>
      </c>
      <c r="L4" s="74"/>
      <c r="M4" s="44"/>
      <c r="N4" s="44"/>
      <c r="O4" s="44" t="s">
        <v>388</v>
      </c>
      <c r="P4" s="44"/>
      <c r="Q4" s="44"/>
      <c r="R4" s="44"/>
      <c r="S4" s="44"/>
      <c r="T4" s="44"/>
      <c r="U4" s="42"/>
      <c r="V4" s="42"/>
    </row>
    <row r="5" spans="1:29" ht="12.75">
      <c r="A5" s="43" t="s">
        <v>291</v>
      </c>
      <c r="B5" s="35" t="s">
        <v>1707</v>
      </c>
      <c r="C5" s="43" t="s">
        <v>386</v>
      </c>
      <c r="D5" s="74"/>
      <c r="E5" s="43"/>
      <c r="F5" s="43"/>
      <c r="G5" s="43" t="s">
        <v>1703</v>
      </c>
      <c r="H5" s="43" t="s">
        <v>1704</v>
      </c>
      <c r="I5" s="35" t="s">
        <v>1705</v>
      </c>
      <c r="J5" s="59" t="s">
        <v>1706</v>
      </c>
      <c r="K5" s="74" t="s">
        <v>387</v>
      </c>
      <c r="L5" s="74"/>
      <c r="M5" s="44" t="s">
        <v>388</v>
      </c>
      <c r="N5" s="44"/>
      <c r="O5" s="44"/>
      <c r="P5" s="44"/>
      <c r="Q5" s="44"/>
      <c r="R5" s="44"/>
      <c r="S5" s="44"/>
      <c r="T5" s="44"/>
      <c r="U5" s="42"/>
      <c r="V5" s="9" t="s">
        <v>1708</v>
      </c>
    </row>
    <row r="6" spans="1:29" ht="12.75">
      <c r="A6" s="43" t="s">
        <v>293</v>
      </c>
      <c r="B6" s="72" t="s">
        <v>1052</v>
      </c>
      <c r="C6" s="43" t="s">
        <v>386</v>
      </c>
      <c r="D6" s="74"/>
      <c r="E6" s="43"/>
      <c r="F6" s="43"/>
      <c r="G6" s="43" t="s">
        <v>1053</v>
      </c>
      <c r="H6" s="43" t="s">
        <v>1054</v>
      </c>
      <c r="I6" s="34" t="s">
        <v>1055</v>
      </c>
      <c r="J6" s="43" t="s">
        <v>1056</v>
      </c>
      <c r="K6" s="74" t="s">
        <v>387</v>
      </c>
      <c r="L6" s="74"/>
      <c r="M6" s="44"/>
      <c r="N6" s="44"/>
      <c r="O6" s="44"/>
      <c r="P6" s="44"/>
      <c r="Q6" s="44"/>
      <c r="R6" s="44"/>
      <c r="S6" s="44"/>
      <c r="T6" s="44"/>
      <c r="V6" s="42"/>
    </row>
    <row r="7" spans="1:29" ht="12.75">
      <c r="A7" s="43" t="s">
        <v>293</v>
      </c>
      <c r="B7" s="35" t="s">
        <v>1707</v>
      </c>
      <c r="C7" s="43" t="s">
        <v>386</v>
      </c>
      <c r="D7" s="74"/>
      <c r="E7" s="43"/>
      <c r="F7" s="43"/>
      <c r="G7" s="43" t="s">
        <v>1703</v>
      </c>
      <c r="H7" s="43" t="s">
        <v>1704</v>
      </c>
      <c r="I7" s="35" t="s">
        <v>1705</v>
      </c>
      <c r="J7" s="59" t="s">
        <v>1706</v>
      </c>
      <c r="K7" s="74" t="s">
        <v>387</v>
      </c>
      <c r="L7" s="74"/>
      <c r="M7" s="44" t="s">
        <v>388</v>
      </c>
      <c r="N7" s="44"/>
      <c r="O7" s="44"/>
      <c r="P7" s="44"/>
      <c r="Q7" s="44"/>
      <c r="R7" s="44"/>
      <c r="S7" s="44"/>
      <c r="T7" s="44"/>
      <c r="U7" s="42"/>
      <c r="V7" s="9" t="s">
        <v>1708</v>
      </c>
    </row>
    <row r="8" spans="1:29" ht="12.75">
      <c r="A8" s="43" t="s">
        <v>295</v>
      </c>
      <c r="B8" s="72" t="s">
        <v>1036</v>
      </c>
      <c r="C8" s="43" t="s">
        <v>386</v>
      </c>
      <c r="D8" s="73">
        <f>2021-1935</f>
        <v>86</v>
      </c>
      <c r="E8" s="42">
        <v>6</v>
      </c>
      <c r="F8" s="60"/>
      <c r="G8" s="43" t="s">
        <v>1037</v>
      </c>
      <c r="H8" s="43" t="s">
        <v>1038</v>
      </c>
      <c r="I8" s="34" t="s">
        <v>1039</v>
      </c>
      <c r="J8" s="43" t="s">
        <v>1040</v>
      </c>
      <c r="K8" s="44" t="s">
        <v>387</v>
      </c>
      <c r="L8" s="44" t="s">
        <v>388</v>
      </c>
      <c r="M8" s="44" t="s">
        <v>388</v>
      </c>
      <c r="N8" s="44"/>
      <c r="O8" s="44"/>
      <c r="P8" s="44" t="s">
        <v>388</v>
      </c>
      <c r="Q8" s="44"/>
      <c r="R8" s="44"/>
      <c r="S8" s="44"/>
      <c r="T8" s="44"/>
      <c r="U8" s="58" t="s">
        <v>1041</v>
      </c>
    </row>
    <row r="9" spans="1:29" ht="12.75">
      <c r="A9" s="43" t="s">
        <v>295</v>
      </c>
      <c r="B9" s="72" t="s">
        <v>1340</v>
      </c>
      <c r="C9" s="43" t="s">
        <v>386</v>
      </c>
      <c r="D9" s="44">
        <f>2021-1983</f>
        <v>38</v>
      </c>
      <c r="E9" s="60"/>
      <c r="F9" s="60"/>
      <c r="G9" s="43" t="s">
        <v>593</v>
      </c>
      <c r="H9" s="43" t="s">
        <v>594</v>
      </c>
      <c r="I9" s="34" t="s">
        <v>595</v>
      </c>
      <c r="J9" s="43" t="s">
        <v>596</v>
      </c>
      <c r="K9" s="44"/>
      <c r="L9" s="44"/>
      <c r="M9" s="44" t="s">
        <v>388</v>
      </c>
      <c r="N9" s="44"/>
      <c r="O9" s="44"/>
      <c r="P9" s="44"/>
      <c r="Q9" s="44"/>
      <c r="R9" s="44"/>
      <c r="S9" s="44"/>
      <c r="T9" s="44"/>
      <c r="V9" s="42"/>
    </row>
    <row r="10" spans="1:29" ht="12.75">
      <c r="A10" s="43" t="s">
        <v>295</v>
      </c>
      <c r="B10" s="35" t="s">
        <v>1707</v>
      </c>
      <c r="C10" s="43" t="s">
        <v>386</v>
      </c>
      <c r="D10" s="74"/>
      <c r="E10" s="43"/>
      <c r="F10" s="43"/>
      <c r="G10" s="43" t="s">
        <v>1703</v>
      </c>
      <c r="H10" s="43" t="s">
        <v>1704</v>
      </c>
      <c r="I10" s="35" t="s">
        <v>1705</v>
      </c>
      <c r="J10" s="59" t="s">
        <v>1706</v>
      </c>
      <c r="K10" s="74" t="s">
        <v>387</v>
      </c>
      <c r="L10" s="74"/>
      <c r="M10" s="44" t="s">
        <v>388</v>
      </c>
      <c r="N10" s="44"/>
      <c r="O10" s="44"/>
      <c r="P10" s="44"/>
      <c r="Q10" s="44"/>
      <c r="R10" s="44"/>
      <c r="S10" s="44"/>
      <c r="T10" s="44"/>
      <c r="U10" s="42"/>
      <c r="V10" s="9" t="s">
        <v>1708</v>
      </c>
    </row>
    <row r="11" spans="1:29" ht="12.75">
      <c r="A11" s="43" t="s">
        <v>303</v>
      </c>
      <c r="B11" s="72" t="s">
        <v>1003</v>
      </c>
      <c r="C11" s="43" t="s">
        <v>386</v>
      </c>
      <c r="D11" s="73">
        <f>2021-1988</f>
        <v>33</v>
      </c>
      <c r="E11" s="60">
        <v>4</v>
      </c>
      <c r="F11" s="60"/>
      <c r="G11" s="43" t="s">
        <v>496</v>
      </c>
      <c r="H11" s="43" t="s">
        <v>1004</v>
      </c>
      <c r="I11" s="34" t="s">
        <v>1005</v>
      </c>
      <c r="J11" s="43" t="s">
        <v>1006</v>
      </c>
      <c r="K11" s="44"/>
      <c r="L11" s="44" t="s">
        <v>388</v>
      </c>
      <c r="M11" s="44"/>
      <c r="N11" s="44"/>
      <c r="O11" s="44"/>
      <c r="P11" s="44" t="s">
        <v>388</v>
      </c>
      <c r="Q11" s="44"/>
      <c r="R11" s="44"/>
      <c r="S11" s="44"/>
      <c r="T11" s="44"/>
      <c r="V11" s="58" t="s">
        <v>1007</v>
      </c>
    </row>
    <row r="12" spans="1:29" ht="12.75">
      <c r="A12" s="43" t="s">
        <v>299</v>
      </c>
      <c r="B12" s="72" t="s">
        <v>1013</v>
      </c>
      <c r="C12" s="43" t="s">
        <v>386</v>
      </c>
      <c r="D12" s="74">
        <f>2021-1981</f>
        <v>40</v>
      </c>
      <c r="E12" s="43">
        <v>4</v>
      </c>
      <c r="F12" s="43" t="s">
        <v>385</v>
      </c>
      <c r="G12" s="43"/>
      <c r="H12" s="43" t="s">
        <v>1014</v>
      </c>
      <c r="I12" s="34" t="s">
        <v>1015</v>
      </c>
      <c r="J12" s="43" t="s">
        <v>1016</v>
      </c>
      <c r="K12" s="74" t="s">
        <v>387</v>
      </c>
      <c r="L12" s="74" t="s">
        <v>388</v>
      </c>
      <c r="M12" s="44" t="s">
        <v>388</v>
      </c>
      <c r="N12" s="44"/>
      <c r="O12" s="44" t="s">
        <v>388</v>
      </c>
      <c r="P12" s="44" t="s">
        <v>388</v>
      </c>
      <c r="Q12" s="44" t="s">
        <v>388</v>
      </c>
      <c r="R12" s="44" t="s">
        <v>388</v>
      </c>
      <c r="S12" s="44"/>
      <c r="T12" s="44"/>
      <c r="V12" s="42" t="s">
        <v>1017</v>
      </c>
    </row>
    <row r="13" spans="1:29" ht="12.75">
      <c r="A13" s="43" t="s">
        <v>299</v>
      </c>
      <c r="B13" s="72" t="s">
        <v>1018</v>
      </c>
      <c r="C13" s="43" t="s">
        <v>386</v>
      </c>
      <c r="D13" s="73">
        <f>2021-1962</f>
        <v>59</v>
      </c>
      <c r="E13" s="60">
        <v>4</v>
      </c>
      <c r="F13" s="60"/>
      <c r="G13" s="43" t="s">
        <v>645</v>
      </c>
      <c r="H13" s="43" t="s">
        <v>1019</v>
      </c>
      <c r="I13" s="34" t="s">
        <v>1020</v>
      </c>
      <c r="J13" s="43" t="s">
        <v>1021</v>
      </c>
      <c r="K13" s="44"/>
      <c r="L13" s="44"/>
      <c r="M13" s="44"/>
      <c r="N13" s="44"/>
      <c r="O13" s="44"/>
      <c r="P13" s="44"/>
      <c r="Q13" s="44"/>
      <c r="R13" s="44"/>
      <c r="S13" s="44"/>
      <c r="T13" s="44"/>
      <c r="V13" s="42" t="s">
        <v>1017</v>
      </c>
    </row>
    <row r="14" spans="1:29" ht="12.75">
      <c r="A14" s="43" t="s">
        <v>299</v>
      </c>
      <c r="B14" s="72" t="s">
        <v>1022</v>
      </c>
      <c r="C14" s="43" t="s">
        <v>386</v>
      </c>
      <c r="D14" s="44">
        <v>40</v>
      </c>
      <c r="E14" s="42"/>
      <c r="F14" s="42"/>
      <c r="G14" s="43"/>
      <c r="H14" s="43"/>
      <c r="I14" s="34" t="s">
        <v>1023</v>
      </c>
      <c r="J14" s="43" t="s">
        <v>1024</v>
      </c>
      <c r="K14" s="42"/>
      <c r="L14" s="44"/>
      <c r="M14" s="44" t="s">
        <v>388</v>
      </c>
      <c r="N14" s="42"/>
      <c r="O14" s="42"/>
      <c r="P14" s="42"/>
      <c r="Q14" s="42"/>
      <c r="R14" s="42"/>
      <c r="S14" s="42"/>
      <c r="T14" s="42"/>
      <c r="U14" s="42"/>
      <c r="V14" s="42"/>
      <c r="W14" s="42"/>
      <c r="X14" s="42"/>
      <c r="Y14" s="42"/>
      <c r="Z14" s="42"/>
      <c r="AA14" s="42"/>
      <c r="AB14" s="42"/>
      <c r="AC14" s="42"/>
    </row>
    <row r="15" spans="1:29" ht="12.75">
      <c r="A15" s="43" t="s">
        <v>299</v>
      </c>
      <c r="B15" s="72" t="s">
        <v>1025</v>
      </c>
      <c r="C15" s="43" t="s">
        <v>386</v>
      </c>
      <c r="D15" s="74">
        <f t="shared" ref="D15:D16" si="0">2021-1988</f>
        <v>33</v>
      </c>
      <c r="E15" s="43"/>
      <c r="F15" s="43"/>
      <c r="G15" s="43" t="s">
        <v>1026</v>
      </c>
      <c r="H15" s="43" t="s">
        <v>1027</v>
      </c>
      <c r="I15" s="34" t="s">
        <v>1028</v>
      </c>
      <c r="J15" s="43" t="s">
        <v>1029</v>
      </c>
      <c r="K15" s="74" t="s">
        <v>387</v>
      </c>
      <c r="L15" s="74" t="s">
        <v>388</v>
      </c>
      <c r="M15" s="44" t="s">
        <v>388</v>
      </c>
      <c r="N15" s="44"/>
      <c r="O15" s="44"/>
      <c r="P15" s="44"/>
      <c r="Q15" s="44" t="s">
        <v>388</v>
      </c>
      <c r="R15" s="44"/>
      <c r="S15" s="44"/>
      <c r="T15" s="44"/>
      <c r="V15" s="42" t="s">
        <v>1017</v>
      </c>
    </row>
    <row r="16" spans="1:29" ht="12.75">
      <c r="A16" s="43" t="s">
        <v>299</v>
      </c>
      <c r="B16" s="72" t="s">
        <v>1030</v>
      </c>
      <c r="C16" s="43" t="s">
        <v>386</v>
      </c>
      <c r="D16" s="73">
        <f t="shared" si="0"/>
        <v>33</v>
      </c>
      <c r="E16" s="42"/>
      <c r="F16" s="60"/>
      <c r="G16" s="43" t="s">
        <v>508</v>
      </c>
      <c r="H16" s="43" t="s">
        <v>1031</v>
      </c>
      <c r="I16" s="34" t="s">
        <v>1032</v>
      </c>
      <c r="J16" s="59" t="s">
        <v>1033</v>
      </c>
      <c r="K16" s="44" t="s">
        <v>387</v>
      </c>
      <c r="L16" s="44"/>
      <c r="M16" s="44" t="s">
        <v>388</v>
      </c>
      <c r="N16" s="44"/>
      <c r="O16" s="44"/>
      <c r="P16" s="44" t="s">
        <v>388</v>
      </c>
      <c r="Q16" s="44"/>
      <c r="R16" s="44"/>
      <c r="S16" s="44"/>
      <c r="T16" s="44"/>
      <c r="U16" s="58" t="s">
        <v>1034</v>
      </c>
      <c r="V16" s="75" t="s">
        <v>1035</v>
      </c>
      <c r="W16" s="75"/>
    </row>
    <row r="17" spans="1:22" ht="12.75">
      <c r="A17" s="43" t="s">
        <v>311</v>
      </c>
      <c r="B17" s="72" t="s">
        <v>1042</v>
      </c>
      <c r="C17" s="43" t="s">
        <v>386</v>
      </c>
      <c r="E17" s="42"/>
      <c r="F17" s="60"/>
      <c r="G17" s="43" t="s">
        <v>502</v>
      </c>
      <c r="H17" s="43" t="s">
        <v>1043</v>
      </c>
      <c r="I17" s="34" t="s">
        <v>1044</v>
      </c>
      <c r="J17" s="43" t="s">
        <v>1045</v>
      </c>
      <c r="K17" s="44" t="s">
        <v>387</v>
      </c>
      <c r="L17" s="44" t="s">
        <v>388</v>
      </c>
      <c r="M17" s="44"/>
      <c r="N17" s="44"/>
      <c r="O17" s="44"/>
      <c r="P17" s="44"/>
      <c r="Q17" s="44"/>
      <c r="R17" s="44"/>
      <c r="S17" s="44"/>
      <c r="T17" s="44"/>
      <c r="V17" s="42" t="s">
        <v>1046</v>
      </c>
    </row>
    <row r="18" spans="1:22" ht="12.75">
      <c r="A18" s="43" t="s">
        <v>311</v>
      </c>
      <c r="B18" s="72" t="s">
        <v>1047</v>
      </c>
      <c r="C18" s="43" t="s">
        <v>386</v>
      </c>
      <c r="D18" s="73">
        <f>2021-1928</f>
        <v>93</v>
      </c>
      <c r="E18" s="42">
        <v>6</v>
      </c>
      <c r="F18" s="60" t="s">
        <v>385</v>
      </c>
      <c r="G18" s="43"/>
      <c r="H18" s="43"/>
      <c r="I18" s="34" t="s">
        <v>1048</v>
      </c>
      <c r="J18" s="43" t="s">
        <v>1049</v>
      </c>
      <c r="K18" s="44" t="s">
        <v>387</v>
      </c>
      <c r="L18" s="44" t="s">
        <v>388</v>
      </c>
      <c r="M18" s="44" t="s">
        <v>388</v>
      </c>
      <c r="N18" s="44"/>
      <c r="O18" s="44"/>
      <c r="P18" s="44" t="s">
        <v>388</v>
      </c>
      <c r="Q18" s="44"/>
      <c r="R18" s="44"/>
      <c r="S18" s="44"/>
      <c r="T18" s="44"/>
      <c r="U18" s="58" t="s">
        <v>1050</v>
      </c>
      <c r="V18" s="42" t="s">
        <v>1051</v>
      </c>
    </row>
    <row r="19" spans="1:22" ht="12.75">
      <c r="A19" s="43" t="s">
        <v>311</v>
      </c>
      <c r="B19" s="72" t="s">
        <v>1003</v>
      </c>
      <c r="C19" s="43" t="s">
        <v>386</v>
      </c>
      <c r="D19" s="73">
        <f>2021-1988</f>
        <v>33</v>
      </c>
      <c r="E19" s="42">
        <v>4</v>
      </c>
      <c r="F19" s="60"/>
      <c r="G19" s="43" t="s">
        <v>496</v>
      </c>
      <c r="H19" s="43" t="s">
        <v>1004</v>
      </c>
      <c r="I19" s="34" t="s">
        <v>1005</v>
      </c>
      <c r="J19" s="43" t="s">
        <v>1006</v>
      </c>
      <c r="K19" s="44" t="s">
        <v>387</v>
      </c>
      <c r="L19" s="44" t="s">
        <v>388</v>
      </c>
      <c r="M19" s="44"/>
      <c r="N19" s="44"/>
      <c r="O19" s="44"/>
      <c r="P19" s="44" t="s">
        <v>388</v>
      </c>
      <c r="Q19" s="44"/>
      <c r="R19" s="44"/>
      <c r="S19" s="44"/>
      <c r="T19" s="44"/>
      <c r="V19" s="58" t="s">
        <v>1007</v>
      </c>
    </row>
    <row r="20" spans="1:22" ht="12.75">
      <c r="A20" s="43" t="s">
        <v>307</v>
      </c>
      <c r="B20" s="72" t="s">
        <v>1057</v>
      </c>
      <c r="C20" s="43" t="s">
        <v>386</v>
      </c>
      <c r="D20" s="44">
        <f>2021-1980</f>
        <v>41</v>
      </c>
      <c r="E20" s="60">
        <v>3</v>
      </c>
      <c r="F20" s="60"/>
      <c r="G20" s="43" t="s">
        <v>1058</v>
      </c>
      <c r="H20" s="43" t="s">
        <v>1059</v>
      </c>
      <c r="I20" s="34" t="s">
        <v>1060</v>
      </c>
      <c r="J20" s="43" t="s">
        <v>1061</v>
      </c>
      <c r="K20" s="44" t="s">
        <v>387</v>
      </c>
      <c r="L20" s="44"/>
      <c r="M20" s="44" t="s">
        <v>388</v>
      </c>
      <c r="N20" s="44"/>
      <c r="O20" s="44" t="s">
        <v>388</v>
      </c>
      <c r="P20" s="44" t="s">
        <v>388</v>
      </c>
      <c r="Q20" s="44"/>
      <c r="R20" s="44" t="s">
        <v>388</v>
      </c>
      <c r="S20" s="44"/>
      <c r="T20" s="44" t="s">
        <v>388</v>
      </c>
      <c r="V20" s="42"/>
    </row>
    <row r="21" spans="1:22" ht="12.75">
      <c r="A21" s="43" t="s">
        <v>307</v>
      </c>
      <c r="B21" s="72" t="s">
        <v>1003</v>
      </c>
      <c r="C21" s="43" t="s">
        <v>386</v>
      </c>
      <c r="D21" s="44">
        <f>2021-1988</f>
        <v>33</v>
      </c>
      <c r="E21" s="60">
        <v>4</v>
      </c>
      <c r="F21" s="60"/>
      <c r="G21" s="43" t="s">
        <v>496</v>
      </c>
      <c r="H21" s="43" t="s">
        <v>1004</v>
      </c>
      <c r="I21" s="34" t="s">
        <v>1005</v>
      </c>
      <c r="J21" s="43" t="s">
        <v>1006</v>
      </c>
      <c r="K21" s="44" t="s">
        <v>387</v>
      </c>
      <c r="L21" s="44" t="s">
        <v>388</v>
      </c>
      <c r="M21" s="44"/>
      <c r="N21" s="44"/>
      <c r="O21" s="44"/>
      <c r="P21" s="44" t="s">
        <v>388</v>
      </c>
      <c r="Q21" s="44"/>
      <c r="R21" s="44"/>
      <c r="S21" s="44"/>
      <c r="T21" s="44"/>
      <c r="V21" s="42" t="s">
        <v>1007</v>
      </c>
    </row>
    <row r="22" spans="1:22" ht="12.75">
      <c r="A22" s="43" t="s">
        <v>297</v>
      </c>
      <c r="B22" s="72" t="s">
        <v>1062</v>
      </c>
      <c r="C22" s="43" t="s">
        <v>390</v>
      </c>
      <c r="D22" s="74">
        <f>2021-2010</f>
        <v>11</v>
      </c>
      <c r="E22" s="43">
        <v>2</v>
      </c>
      <c r="F22" s="43"/>
      <c r="G22" s="43" t="s">
        <v>1063</v>
      </c>
      <c r="H22" s="43" t="s">
        <v>1064</v>
      </c>
      <c r="I22" s="34" t="s">
        <v>1065</v>
      </c>
      <c r="J22" s="43" t="s">
        <v>1066</v>
      </c>
      <c r="K22" s="74" t="s">
        <v>387</v>
      </c>
      <c r="L22" s="74" t="s">
        <v>388</v>
      </c>
      <c r="M22" s="44" t="s">
        <v>388</v>
      </c>
      <c r="N22" s="44"/>
      <c r="O22" s="44" t="s">
        <v>388</v>
      </c>
      <c r="P22" s="44"/>
      <c r="Q22" s="44"/>
      <c r="R22" s="44"/>
      <c r="S22" s="44"/>
      <c r="T22" s="44"/>
      <c r="U22" s="42"/>
      <c r="V22" s="42" t="s">
        <v>1067</v>
      </c>
    </row>
    <row r="23" spans="1:22" ht="12.75">
      <c r="A23" s="43" t="s">
        <v>309</v>
      </c>
      <c r="B23" s="72" t="s">
        <v>1057</v>
      </c>
      <c r="C23" s="43" t="s">
        <v>386</v>
      </c>
      <c r="D23" s="73">
        <f t="shared" ref="D23:D24" si="1">2021-1980</f>
        <v>41</v>
      </c>
      <c r="E23" s="60">
        <v>3</v>
      </c>
      <c r="F23" s="60"/>
      <c r="G23" s="43" t="s">
        <v>1058</v>
      </c>
      <c r="H23" s="43" t="s">
        <v>1059</v>
      </c>
      <c r="I23" s="34" t="s">
        <v>1060</v>
      </c>
      <c r="J23" s="43" t="s">
        <v>1061</v>
      </c>
      <c r="K23" s="44" t="s">
        <v>387</v>
      </c>
      <c r="L23" s="44"/>
      <c r="M23" s="44" t="s">
        <v>388</v>
      </c>
      <c r="N23" s="44"/>
      <c r="O23" s="44" t="s">
        <v>388</v>
      </c>
      <c r="P23" s="44" t="s">
        <v>388</v>
      </c>
      <c r="Q23" s="44"/>
      <c r="R23" s="44" t="s">
        <v>388</v>
      </c>
      <c r="S23" s="44"/>
      <c r="T23" s="44" t="s">
        <v>388</v>
      </c>
      <c r="V23" s="42"/>
    </row>
    <row r="24" spans="1:22" ht="12.75">
      <c r="A24" s="43" t="s">
        <v>313</v>
      </c>
      <c r="B24" s="72" t="s">
        <v>1057</v>
      </c>
      <c r="C24" s="43" t="s">
        <v>386</v>
      </c>
      <c r="D24" s="44">
        <f t="shared" si="1"/>
        <v>41</v>
      </c>
      <c r="E24" s="60">
        <v>3</v>
      </c>
      <c r="F24" s="60"/>
      <c r="G24" s="43" t="s">
        <v>1058</v>
      </c>
      <c r="H24" s="43" t="s">
        <v>1059</v>
      </c>
      <c r="I24" s="34" t="s">
        <v>1060</v>
      </c>
      <c r="J24" s="43" t="s">
        <v>1061</v>
      </c>
      <c r="K24" s="44" t="s">
        <v>387</v>
      </c>
      <c r="L24" s="44"/>
      <c r="M24" s="44" t="s">
        <v>388</v>
      </c>
      <c r="N24" s="44"/>
      <c r="O24" s="44" t="s">
        <v>388</v>
      </c>
      <c r="P24" s="44" t="s">
        <v>388</v>
      </c>
      <c r="Q24" s="44"/>
      <c r="R24" s="44" t="s">
        <v>388</v>
      </c>
      <c r="S24" s="44"/>
      <c r="T24" s="44" t="s">
        <v>388</v>
      </c>
      <c r="V24" s="42"/>
    </row>
    <row r="25" spans="1:22" ht="12.75">
      <c r="A25" s="43" t="s">
        <v>313</v>
      </c>
      <c r="B25" s="72" t="s">
        <v>1068</v>
      </c>
      <c r="C25" s="43" t="s">
        <v>386</v>
      </c>
      <c r="D25" s="74">
        <f>2021-1924</f>
        <v>97</v>
      </c>
      <c r="E25" s="43">
        <v>3</v>
      </c>
      <c r="F25" s="43"/>
      <c r="G25" s="43" t="s">
        <v>1069</v>
      </c>
      <c r="H25" s="43" t="s">
        <v>1070</v>
      </c>
      <c r="I25" s="34" t="s">
        <v>1071</v>
      </c>
      <c r="J25" s="43" t="s">
        <v>1072</v>
      </c>
      <c r="K25" s="74" t="s">
        <v>387</v>
      </c>
      <c r="L25" s="74" t="s">
        <v>388</v>
      </c>
      <c r="M25" s="44" t="s">
        <v>388</v>
      </c>
      <c r="N25" s="44" t="s">
        <v>388</v>
      </c>
      <c r="O25" s="44" t="s">
        <v>388</v>
      </c>
      <c r="P25" s="44" t="s">
        <v>388</v>
      </c>
      <c r="Q25" s="44" t="s">
        <v>388</v>
      </c>
      <c r="R25" s="44" t="s">
        <v>388</v>
      </c>
      <c r="S25" s="44"/>
      <c r="T25" s="44"/>
      <c r="U25" s="58" t="s">
        <v>1073</v>
      </c>
      <c r="V25" s="42" t="s">
        <v>1074</v>
      </c>
    </row>
    <row r="26" spans="1:22" ht="12.75">
      <c r="A26" s="43" t="s">
        <v>317</v>
      </c>
      <c r="B26" s="72" t="s">
        <v>1075</v>
      </c>
      <c r="C26" s="43" t="s">
        <v>386</v>
      </c>
      <c r="D26" s="73">
        <f t="shared" ref="D26:D27" si="2">2021-1929</f>
        <v>92</v>
      </c>
      <c r="E26" s="60">
        <v>4</v>
      </c>
      <c r="F26" s="60"/>
      <c r="G26" s="43" t="s">
        <v>1076</v>
      </c>
      <c r="H26" s="43" t="s">
        <v>1077</v>
      </c>
      <c r="I26" s="34" t="s">
        <v>1078</v>
      </c>
      <c r="J26" s="43" t="s">
        <v>1079</v>
      </c>
      <c r="K26" s="44" t="s">
        <v>387</v>
      </c>
      <c r="L26" s="44" t="s">
        <v>388</v>
      </c>
      <c r="M26" s="44" t="s">
        <v>388</v>
      </c>
      <c r="N26" s="44"/>
      <c r="O26" s="44"/>
      <c r="P26" s="44" t="s">
        <v>388</v>
      </c>
      <c r="Q26" s="44"/>
      <c r="R26" s="44"/>
      <c r="S26" s="44"/>
      <c r="T26" s="44"/>
      <c r="U26" s="58" t="s">
        <v>751</v>
      </c>
      <c r="V26" s="42"/>
    </row>
    <row r="27" spans="1:22" ht="12.75">
      <c r="A27" s="43" t="s">
        <v>313</v>
      </c>
      <c r="B27" s="72" t="s">
        <v>1075</v>
      </c>
      <c r="C27" s="43" t="s">
        <v>386</v>
      </c>
      <c r="D27" s="74">
        <f t="shared" si="2"/>
        <v>92</v>
      </c>
      <c r="E27" s="43">
        <v>4</v>
      </c>
      <c r="F27" s="43"/>
      <c r="G27" s="43" t="s">
        <v>1076</v>
      </c>
      <c r="H27" s="43" t="s">
        <v>1077</v>
      </c>
      <c r="I27" s="34" t="s">
        <v>1078</v>
      </c>
      <c r="J27" s="43" t="s">
        <v>1079</v>
      </c>
      <c r="K27" s="74" t="s">
        <v>387</v>
      </c>
      <c r="L27" s="74" t="s">
        <v>388</v>
      </c>
      <c r="M27" s="44" t="s">
        <v>388</v>
      </c>
      <c r="N27" s="44"/>
      <c r="O27" s="44"/>
      <c r="P27" s="44" t="s">
        <v>388</v>
      </c>
      <c r="Q27" s="44"/>
      <c r="R27" s="44"/>
      <c r="S27" s="44"/>
      <c r="T27" s="44"/>
      <c r="U27" s="42" t="s">
        <v>751</v>
      </c>
      <c r="V27" s="42"/>
    </row>
    <row r="28" spans="1:22" ht="12.75">
      <c r="A28" s="43" t="s">
        <v>317</v>
      </c>
      <c r="B28" s="72" t="s">
        <v>1080</v>
      </c>
      <c r="C28" s="43" t="s">
        <v>386</v>
      </c>
      <c r="D28" s="74">
        <f>2021-1950</f>
        <v>71</v>
      </c>
      <c r="E28" s="43">
        <v>4</v>
      </c>
      <c r="F28" s="43"/>
      <c r="G28" s="43"/>
      <c r="H28" s="43" t="s">
        <v>1081</v>
      </c>
      <c r="I28" s="34" t="s">
        <v>1082</v>
      </c>
      <c r="J28" s="43" t="s">
        <v>1083</v>
      </c>
      <c r="K28" s="74" t="s">
        <v>387</v>
      </c>
      <c r="L28" s="74" t="s">
        <v>388</v>
      </c>
      <c r="M28" s="44" t="s">
        <v>388</v>
      </c>
      <c r="N28" s="44"/>
      <c r="O28" s="44" t="s">
        <v>388</v>
      </c>
      <c r="P28" s="44"/>
      <c r="Q28" s="44"/>
      <c r="R28" s="44"/>
      <c r="S28" s="44"/>
      <c r="T28" s="44" t="s">
        <v>388</v>
      </c>
      <c r="U28" s="42" t="s">
        <v>1084</v>
      </c>
      <c r="V28" s="42" t="s">
        <v>1085</v>
      </c>
    </row>
    <row r="29" spans="1:22" ht="12.75">
      <c r="A29" s="43" t="s">
        <v>299</v>
      </c>
      <c r="B29" s="72" t="s">
        <v>1709</v>
      </c>
      <c r="C29" s="43" t="s">
        <v>386</v>
      </c>
      <c r="D29" s="74">
        <f>2021-1965</f>
        <v>56</v>
      </c>
      <c r="G29" s="43" t="s">
        <v>1711</v>
      </c>
      <c r="H29" s="43" t="s">
        <v>1710</v>
      </c>
      <c r="I29" s="35" t="s">
        <v>1712</v>
      </c>
      <c r="J29" s="59" t="s">
        <v>1713</v>
      </c>
      <c r="K29" s="74" t="s">
        <v>387</v>
      </c>
      <c r="M29" s="33" t="s">
        <v>388</v>
      </c>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D31" s="44"/>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U32" s="42"/>
      <c r="V32" s="42"/>
    </row>
    <row r="33" spans="1:22" ht="12.75">
      <c r="A33" s="43"/>
      <c r="B33" s="72"/>
      <c r="C33" s="43"/>
      <c r="E33" s="60"/>
      <c r="F33" s="60"/>
      <c r="G33" s="43"/>
      <c r="H33" s="43"/>
      <c r="I33" s="34"/>
      <c r="J33" s="43"/>
      <c r="K33" s="44"/>
      <c r="L33" s="44"/>
      <c r="M33" s="44"/>
      <c r="N33" s="44"/>
      <c r="O33" s="44"/>
      <c r="P33" s="44"/>
      <c r="Q33" s="44"/>
      <c r="R33" s="44"/>
      <c r="S33" s="44"/>
      <c r="T33" s="44"/>
      <c r="V33" s="42"/>
    </row>
    <row r="34" spans="1:22" ht="12.75">
      <c r="A34" s="43"/>
      <c r="B34" s="72"/>
      <c r="C34" s="43"/>
      <c r="E34" s="60"/>
      <c r="F34" s="60"/>
      <c r="G34" s="43"/>
      <c r="H34" s="43"/>
      <c r="I34" s="34"/>
      <c r="J34" s="43"/>
      <c r="K34" s="44"/>
      <c r="L34" s="44"/>
      <c r="M34" s="44"/>
      <c r="N34" s="44"/>
      <c r="O34" s="44"/>
      <c r="P34" s="44"/>
      <c r="Q34" s="44"/>
      <c r="R34" s="44"/>
      <c r="S34" s="44"/>
      <c r="T34" s="44"/>
      <c r="V34" s="42"/>
    </row>
    <row r="35" spans="1:22" ht="12.75">
      <c r="A35" s="43"/>
      <c r="B35" s="72"/>
      <c r="C35" s="43"/>
      <c r="E35" s="60"/>
      <c r="F35" s="60"/>
      <c r="G35" s="43"/>
      <c r="H35" s="43"/>
      <c r="I35" s="34"/>
      <c r="J35" s="43"/>
      <c r="K35" s="44"/>
      <c r="L35" s="44"/>
      <c r="M35" s="44"/>
      <c r="N35" s="44"/>
      <c r="O35" s="44"/>
      <c r="P35" s="44"/>
      <c r="Q35" s="44"/>
      <c r="R35" s="44"/>
      <c r="S35" s="44"/>
      <c r="T35" s="44"/>
      <c r="V35" s="42"/>
    </row>
    <row r="36" spans="1:22" ht="12.75">
      <c r="A36" s="43"/>
      <c r="B36" s="72"/>
      <c r="C36" s="43"/>
      <c r="D36" s="74"/>
      <c r="E36" s="43"/>
      <c r="F36" s="43"/>
      <c r="G36" s="43"/>
      <c r="H36" s="43"/>
      <c r="I36" s="34"/>
      <c r="J36" s="43"/>
      <c r="K36" s="74"/>
      <c r="L36" s="74"/>
      <c r="M36" s="44"/>
      <c r="N36" s="44"/>
      <c r="O36" s="44"/>
      <c r="P36" s="44"/>
      <c r="Q36" s="44"/>
      <c r="R36" s="44"/>
      <c r="S36" s="44"/>
      <c r="T36" s="44"/>
      <c r="V36" s="42"/>
    </row>
    <row r="37" spans="1:22" ht="12.75">
      <c r="A37" s="43"/>
      <c r="B37" s="72"/>
      <c r="C37" s="43"/>
      <c r="D37" s="74"/>
      <c r="E37" s="43"/>
      <c r="F37" s="43"/>
      <c r="G37" s="43"/>
      <c r="H37" s="43"/>
      <c r="I37" s="34"/>
      <c r="J37" s="43"/>
      <c r="K37" s="74"/>
      <c r="L37" s="74"/>
      <c r="M37" s="44"/>
      <c r="N37" s="44"/>
      <c r="O37" s="44"/>
      <c r="P37" s="44"/>
      <c r="Q37" s="44"/>
      <c r="R37" s="44"/>
      <c r="S37" s="44"/>
      <c r="T37" s="44"/>
      <c r="V37" s="42"/>
    </row>
    <row r="38" spans="1:22" ht="12.75">
      <c r="A38" s="43"/>
      <c r="B38" s="72"/>
      <c r="C38" s="43"/>
      <c r="D38" s="44"/>
      <c r="E38" s="60"/>
      <c r="F38" s="60"/>
      <c r="G38" s="43"/>
      <c r="H38" s="43"/>
      <c r="I38" s="34"/>
      <c r="J38" s="43"/>
      <c r="K38" s="44"/>
      <c r="L38" s="44"/>
      <c r="M38" s="44"/>
      <c r="N38" s="44"/>
      <c r="O38" s="44"/>
      <c r="P38" s="44"/>
      <c r="Q38" s="44"/>
      <c r="R38" s="44"/>
      <c r="S38" s="44"/>
      <c r="T38" s="44"/>
      <c r="V38" s="42"/>
    </row>
    <row r="39" spans="1:22" ht="12.75">
      <c r="A39" s="43"/>
      <c r="B39" s="72"/>
      <c r="C39" s="43"/>
      <c r="D39" s="44"/>
      <c r="E39" s="60"/>
      <c r="F39" s="60"/>
      <c r="G39" s="43"/>
      <c r="H39" s="43"/>
      <c r="I39" s="34"/>
      <c r="J39" s="43"/>
      <c r="K39" s="44"/>
      <c r="L39" s="44"/>
      <c r="M39" s="44"/>
      <c r="N39" s="44"/>
      <c r="O39" s="44"/>
      <c r="P39" s="44"/>
      <c r="Q39" s="44"/>
      <c r="R39" s="44"/>
      <c r="S39" s="44"/>
      <c r="T39" s="44"/>
      <c r="V39" s="42"/>
    </row>
    <row r="40" spans="1:22" ht="12.75">
      <c r="A40" s="43"/>
      <c r="B40" s="72"/>
      <c r="C40" s="43"/>
      <c r="D40" s="44"/>
      <c r="E40" s="60"/>
      <c r="F40" s="60"/>
      <c r="G40" s="43"/>
      <c r="H40" s="43"/>
      <c r="I40" s="34"/>
      <c r="J40" s="43"/>
      <c r="K40" s="44"/>
      <c r="L40" s="44"/>
      <c r="M40" s="44"/>
      <c r="N40" s="44"/>
      <c r="O40" s="44"/>
      <c r="P40" s="44"/>
      <c r="Q40" s="44"/>
      <c r="R40" s="44"/>
      <c r="S40" s="44"/>
      <c r="T40" s="44"/>
      <c r="V40" s="42"/>
    </row>
    <row r="41" spans="1:22" ht="12.75">
      <c r="A41" s="43"/>
      <c r="B41" s="72"/>
      <c r="C41" s="43"/>
      <c r="E41" s="60"/>
      <c r="F41" s="60"/>
      <c r="G41" s="43"/>
      <c r="H41" s="43"/>
      <c r="I41" s="34"/>
      <c r="J41" s="43"/>
      <c r="K41" s="44"/>
      <c r="L41" s="44"/>
      <c r="M41" s="44"/>
      <c r="N41" s="44"/>
      <c r="O41" s="44"/>
      <c r="P41" s="44"/>
      <c r="Q41" s="44"/>
      <c r="R41" s="44"/>
      <c r="S41" s="44"/>
      <c r="T41" s="44"/>
      <c r="V41" s="42"/>
    </row>
    <row r="42" spans="1:22" ht="12.75">
      <c r="A42" s="43"/>
      <c r="B42" s="72"/>
      <c r="C42" s="43"/>
      <c r="D42" s="74"/>
      <c r="E42" s="60"/>
      <c r="F42" s="60"/>
      <c r="G42" s="43"/>
      <c r="H42" s="43"/>
      <c r="I42" s="34"/>
      <c r="J42" s="43"/>
      <c r="K42" s="44"/>
      <c r="L42" s="44"/>
      <c r="M42" s="44"/>
      <c r="N42" s="44"/>
      <c r="O42" s="44"/>
      <c r="P42" s="44"/>
      <c r="Q42" s="44"/>
      <c r="R42" s="44"/>
      <c r="S42" s="44"/>
      <c r="T42" s="44"/>
      <c r="V42" s="42"/>
    </row>
    <row r="43" spans="1:22" ht="12.75">
      <c r="A43" s="43"/>
      <c r="B43" s="72"/>
      <c r="C43" s="43"/>
      <c r="D43" s="74"/>
      <c r="E43" s="43"/>
      <c r="F43" s="43"/>
      <c r="G43" s="43"/>
      <c r="H43" s="43"/>
      <c r="I43" s="34"/>
      <c r="J43" s="43"/>
      <c r="K43" s="74"/>
      <c r="L43" s="74"/>
      <c r="M43" s="44"/>
      <c r="N43" s="44"/>
      <c r="O43" s="44"/>
      <c r="P43" s="44"/>
      <c r="Q43" s="44"/>
      <c r="R43" s="44"/>
      <c r="S43" s="44"/>
      <c r="T43" s="44"/>
      <c r="U43" s="42"/>
      <c r="V43" s="42"/>
    </row>
    <row r="44" spans="1:22" ht="12.75">
      <c r="A44" s="43"/>
      <c r="B44" s="72"/>
      <c r="C44" s="43"/>
      <c r="E44" s="60"/>
      <c r="F44" s="60"/>
      <c r="G44" s="43"/>
      <c r="H44" s="43"/>
      <c r="I44" s="34"/>
      <c r="J44" s="43"/>
      <c r="K44" s="44"/>
      <c r="L44" s="44"/>
      <c r="M44" s="44"/>
      <c r="N44" s="44"/>
      <c r="O44" s="44"/>
      <c r="P44" s="44"/>
      <c r="Q44" s="44"/>
      <c r="R44" s="44"/>
      <c r="S44" s="44"/>
      <c r="T44" s="44"/>
    </row>
    <row r="45" spans="1:22" ht="12.75">
      <c r="A45" s="43"/>
      <c r="B45" s="72"/>
      <c r="C45" s="43"/>
      <c r="D45" s="44"/>
      <c r="E45" s="60"/>
      <c r="F45" s="60"/>
      <c r="G45" s="43"/>
      <c r="H45" s="43"/>
      <c r="I45" s="34"/>
      <c r="J45" s="43"/>
      <c r="K45" s="44"/>
      <c r="L45" s="44"/>
      <c r="M45" s="44"/>
      <c r="N45" s="44"/>
      <c r="O45" s="44"/>
      <c r="P45" s="44"/>
      <c r="Q45" s="44"/>
      <c r="R45" s="44"/>
      <c r="S45" s="44"/>
      <c r="T45" s="44"/>
      <c r="V45" s="42"/>
    </row>
    <row r="46" spans="1:22" ht="12.75">
      <c r="A46" s="43"/>
      <c r="B46" s="72"/>
      <c r="C46" s="43"/>
      <c r="D46" s="74"/>
      <c r="E46" s="43"/>
      <c r="F46" s="43"/>
      <c r="G46" s="43"/>
      <c r="H46" s="43"/>
      <c r="I46" s="34"/>
      <c r="J46" s="43"/>
      <c r="K46" s="74"/>
      <c r="L46" s="74"/>
      <c r="M46" s="44"/>
      <c r="N46" s="44"/>
      <c r="O46" s="44"/>
      <c r="P46" s="44"/>
      <c r="Q46" s="44"/>
      <c r="R46" s="44"/>
      <c r="S46" s="44"/>
      <c r="T46" s="44"/>
      <c r="V46" s="42"/>
    </row>
    <row r="47" spans="1:22" ht="12.75">
      <c r="A47" s="43"/>
      <c r="B47" s="72"/>
      <c r="C47" s="43"/>
      <c r="D47" s="74"/>
      <c r="E47" s="60"/>
      <c r="F47" s="60"/>
      <c r="G47" s="43"/>
      <c r="H47" s="43"/>
      <c r="I47" s="34"/>
      <c r="J47" s="43"/>
      <c r="K47" s="44"/>
      <c r="L47" s="44"/>
      <c r="M47" s="44"/>
      <c r="N47" s="44"/>
      <c r="O47" s="44"/>
      <c r="P47" s="44"/>
      <c r="Q47" s="44"/>
      <c r="R47" s="44"/>
      <c r="S47" s="44"/>
      <c r="T47" s="44"/>
      <c r="V47" s="42"/>
    </row>
    <row r="48" spans="1:22" ht="12.75">
      <c r="A48" s="43"/>
      <c r="B48" s="72"/>
      <c r="C48" s="43"/>
      <c r="D48" s="44"/>
      <c r="E48" s="60"/>
      <c r="F48" s="60"/>
      <c r="G48" s="43"/>
      <c r="H48" s="43"/>
      <c r="I48" s="34"/>
      <c r="J48" s="43"/>
      <c r="K48" s="44"/>
      <c r="L48" s="44"/>
      <c r="M48" s="44"/>
      <c r="N48" s="44"/>
      <c r="O48" s="44"/>
      <c r="P48" s="44"/>
      <c r="Q48" s="44"/>
      <c r="R48" s="44"/>
      <c r="S48" s="44"/>
      <c r="T48" s="44"/>
      <c r="V48" s="42"/>
    </row>
    <row r="49" spans="1:22" ht="12.75">
      <c r="A49" s="43"/>
      <c r="B49" s="72"/>
      <c r="C49" s="43"/>
      <c r="E49" s="60"/>
      <c r="F49" s="60"/>
      <c r="G49" s="43"/>
      <c r="H49" s="43"/>
      <c r="I49" s="34"/>
      <c r="J49" s="43"/>
      <c r="K49" s="44"/>
      <c r="L49" s="44"/>
      <c r="M49" s="44"/>
      <c r="N49" s="44"/>
      <c r="O49" s="44"/>
      <c r="P49" s="44"/>
      <c r="Q49" s="44"/>
      <c r="R49" s="44"/>
      <c r="S49" s="44"/>
      <c r="T49" s="44"/>
      <c r="V49" s="42"/>
    </row>
    <row r="50" spans="1:22" ht="12.75"/>
    <row r="51" spans="1:22" ht="12.75">
      <c r="A51" s="43"/>
      <c r="B51" s="43"/>
      <c r="C51" s="43"/>
      <c r="E51" s="60"/>
      <c r="F51" s="60"/>
      <c r="G51" s="43"/>
      <c r="H51" s="43"/>
      <c r="I51" s="43"/>
      <c r="J51" s="43"/>
      <c r="K51" s="44"/>
      <c r="L51" s="44"/>
      <c r="M51" s="44"/>
      <c r="N51" s="44"/>
      <c r="O51" s="44"/>
      <c r="P51" s="44"/>
      <c r="Q51" s="44"/>
      <c r="R51" s="44"/>
      <c r="S51" s="44"/>
      <c r="T51" s="44"/>
    </row>
    <row r="52" spans="1:22" ht="12.75">
      <c r="A52" s="43"/>
      <c r="B52" s="43"/>
      <c r="C52" s="43"/>
      <c r="E52" s="60"/>
      <c r="F52" s="60"/>
      <c r="G52" s="43"/>
      <c r="H52" s="43"/>
      <c r="I52" s="43"/>
      <c r="J52" s="43"/>
      <c r="K52" s="44"/>
      <c r="L52" s="44"/>
      <c r="M52" s="44"/>
      <c r="N52" s="44"/>
      <c r="O52" s="44"/>
      <c r="P52" s="44"/>
      <c r="Q52" s="44"/>
      <c r="R52" s="44"/>
      <c r="S52" s="44"/>
      <c r="T52" s="44"/>
    </row>
    <row r="53" spans="1:22" ht="12.75">
      <c r="A53" s="43"/>
      <c r="B53" s="43"/>
      <c r="C53" s="43"/>
      <c r="E53" s="60"/>
      <c r="F53" s="60"/>
      <c r="G53" s="43"/>
      <c r="H53" s="43"/>
      <c r="I53" s="43"/>
      <c r="J53" s="43"/>
      <c r="K53" s="44"/>
      <c r="L53" s="44"/>
      <c r="M53" s="44"/>
      <c r="N53" s="44"/>
      <c r="O53" s="44"/>
      <c r="P53" s="44"/>
      <c r="Q53" s="44"/>
      <c r="R53" s="44"/>
      <c r="S53" s="44"/>
      <c r="T53" s="44"/>
    </row>
    <row r="54" spans="1:22" ht="12.75">
      <c r="A54" s="43"/>
      <c r="B54" s="43"/>
      <c r="C54" s="43"/>
      <c r="E54" s="60"/>
      <c r="F54" s="60"/>
      <c r="G54" s="43"/>
      <c r="H54" s="43"/>
      <c r="I54" s="43"/>
      <c r="J54" s="43"/>
      <c r="K54" s="44"/>
      <c r="L54" s="44"/>
      <c r="M54" s="44"/>
      <c r="N54" s="44"/>
      <c r="O54" s="44"/>
      <c r="P54" s="44"/>
      <c r="Q54" s="44"/>
      <c r="R54" s="44"/>
      <c r="S54" s="44"/>
      <c r="T54" s="44"/>
    </row>
    <row r="55" spans="1:22" ht="12.75">
      <c r="A55" s="43"/>
      <c r="B55" s="43"/>
      <c r="C55" s="43"/>
      <c r="E55" s="60"/>
      <c r="F55" s="60"/>
      <c r="G55" s="43"/>
      <c r="H55" s="43"/>
      <c r="I55" s="43"/>
      <c r="J55" s="43"/>
      <c r="K55" s="44"/>
      <c r="L55" s="44"/>
      <c r="M55" s="44"/>
      <c r="N55" s="44"/>
      <c r="O55" s="44"/>
      <c r="P55" s="44"/>
      <c r="Q55" s="44"/>
      <c r="R55" s="44"/>
      <c r="S55" s="44"/>
      <c r="T55" s="44"/>
    </row>
    <row r="56" spans="1:22" ht="12.75">
      <c r="A56" s="43"/>
      <c r="B56" s="43"/>
      <c r="C56" s="43"/>
      <c r="E56" s="60"/>
      <c r="F56" s="60"/>
      <c r="G56" s="43"/>
      <c r="H56" s="43"/>
      <c r="I56" s="43"/>
      <c r="J56" s="43"/>
      <c r="K56" s="44"/>
      <c r="L56" s="44"/>
      <c r="M56" s="44"/>
      <c r="N56" s="44"/>
      <c r="O56" s="44"/>
      <c r="P56" s="44"/>
      <c r="Q56" s="44"/>
      <c r="R56" s="44"/>
      <c r="S56" s="44"/>
      <c r="T56" s="44"/>
    </row>
    <row r="57" spans="1:22" ht="12.75">
      <c r="A57" s="43"/>
      <c r="B57" s="43"/>
      <c r="C57" s="43"/>
      <c r="E57" s="60"/>
      <c r="F57" s="60"/>
      <c r="G57" s="43"/>
      <c r="H57" s="43"/>
      <c r="I57" s="43"/>
      <c r="J57" s="43"/>
      <c r="K57" s="44"/>
      <c r="L57" s="44"/>
      <c r="M57" s="44"/>
      <c r="N57" s="44"/>
      <c r="O57" s="44"/>
      <c r="P57" s="44"/>
      <c r="Q57" s="44"/>
      <c r="R57" s="44"/>
      <c r="S57" s="44"/>
      <c r="T57" s="44"/>
    </row>
    <row r="58" spans="1:22" ht="12.75">
      <c r="A58" s="43"/>
      <c r="B58" s="43"/>
      <c r="C58" s="43"/>
      <c r="E58" s="60"/>
      <c r="F58" s="60"/>
      <c r="G58" s="43"/>
      <c r="H58" s="43"/>
      <c r="I58" s="43"/>
      <c r="J58" s="43"/>
      <c r="K58" s="44"/>
      <c r="L58" s="44"/>
      <c r="M58" s="44"/>
      <c r="N58" s="44"/>
      <c r="O58" s="44"/>
      <c r="P58" s="44"/>
      <c r="Q58" s="44"/>
      <c r="R58" s="44"/>
      <c r="S58" s="44"/>
      <c r="T58" s="44"/>
    </row>
    <row r="59" spans="1:22" ht="12.75">
      <c r="A59" s="43"/>
      <c r="B59" s="43"/>
      <c r="C59" s="43"/>
      <c r="E59" s="60"/>
      <c r="F59" s="60"/>
      <c r="G59" s="43"/>
      <c r="H59" s="43"/>
      <c r="I59" s="43"/>
      <c r="J59" s="43"/>
      <c r="K59" s="44"/>
      <c r="L59" s="44"/>
      <c r="M59" s="44"/>
      <c r="N59" s="44"/>
      <c r="O59" s="44"/>
      <c r="P59" s="44"/>
      <c r="Q59" s="44"/>
      <c r="R59" s="44"/>
      <c r="S59" s="44"/>
      <c r="T59" s="44"/>
    </row>
    <row r="60" spans="1:22" ht="12.75">
      <c r="A60" s="43"/>
      <c r="B60" s="43"/>
      <c r="C60" s="43"/>
      <c r="E60" s="60"/>
      <c r="F60" s="60"/>
      <c r="G60" s="43"/>
      <c r="H60" s="43"/>
      <c r="I60" s="43"/>
      <c r="J60" s="43"/>
      <c r="K60" s="44"/>
      <c r="L60" s="44"/>
      <c r="M60" s="44"/>
      <c r="N60" s="44"/>
      <c r="O60" s="44"/>
      <c r="P60" s="44"/>
      <c r="Q60" s="44"/>
      <c r="R60" s="44"/>
      <c r="S60" s="44"/>
      <c r="T60" s="44"/>
    </row>
    <row r="61" spans="1:22" ht="12.75">
      <c r="A61" s="43"/>
      <c r="B61" s="43"/>
      <c r="C61" s="43"/>
      <c r="E61" s="60"/>
      <c r="F61" s="60"/>
      <c r="G61" s="43"/>
      <c r="H61" s="43"/>
      <c r="I61" s="43"/>
      <c r="J61" s="43"/>
      <c r="K61" s="44"/>
      <c r="L61" s="44"/>
      <c r="M61" s="44"/>
      <c r="N61" s="44"/>
      <c r="O61" s="44"/>
      <c r="P61" s="44"/>
      <c r="Q61" s="44"/>
      <c r="R61" s="44"/>
      <c r="S61" s="44"/>
      <c r="T61" s="44"/>
    </row>
    <row r="62" spans="1:22" ht="12.75">
      <c r="A62" s="43"/>
      <c r="B62" s="43"/>
      <c r="C62" s="43"/>
      <c r="E62" s="60"/>
      <c r="F62" s="60"/>
      <c r="G62" s="43"/>
      <c r="H62" s="43"/>
      <c r="I62" s="43"/>
      <c r="J62" s="43"/>
      <c r="K62" s="44"/>
      <c r="L62" s="44"/>
      <c r="M62" s="44"/>
      <c r="N62" s="44"/>
      <c r="O62" s="44"/>
      <c r="P62" s="44"/>
      <c r="Q62" s="44"/>
      <c r="R62" s="44"/>
      <c r="S62" s="44"/>
      <c r="T62" s="44"/>
    </row>
    <row r="63" spans="1:22" ht="12.75">
      <c r="A63" s="60"/>
      <c r="C63" s="43"/>
      <c r="E63" s="60"/>
      <c r="F63" s="60"/>
      <c r="K63" s="44"/>
      <c r="L63" s="44"/>
      <c r="M63" s="44"/>
      <c r="N63" s="44"/>
      <c r="O63" s="44"/>
      <c r="P63" s="44"/>
      <c r="Q63" s="44"/>
      <c r="R63" s="44"/>
      <c r="S63" s="44"/>
      <c r="T63" s="44"/>
    </row>
    <row r="64" spans="1:22"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43"/>
      <c r="E152" s="60"/>
      <c r="F152" s="60"/>
      <c r="K152" s="44"/>
      <c r="L152" s="44"/>
      <c r="M152" s="44"/>
      <c r="N152" s="44"/>
      <c r="O152" s="44"/>
      <c r="P152" s="44"/>
      <c r="Q152" s="44"/>
      <c r="R152" s="44"/>
      <c r="S152" s="44"/>
      <c r="T152" s="44"/>
    </row>
    <row r="153" spans="1:20" ht="12.75">
      <c r="A153" s="60"/>
      <c r="C153" s="43"/>
      <c r="E153" s="60"/>
      <c r="F153" s="60"/>
      <c r="K153" s="44"/>
      <c r="L153" s="44"/>
      <c r="M153" s="44"/>
      <c r="N153" s="44"/>
      <c r="O153" s="44"/>
      <c r="P153" s="44"/>
      <c r="Q153" s="44"/>
      <c r="R153" s="44"/>
      <c r="S153" s="44"/>
      <c r="T153" s="44"/>
    </row>
    <row r="154" spans="1:20" ht="12.75">
      <c r="A154" s="60"/>
      <c r="C154" s="43"/>
      <c r="E154" s="60"/>
      <c r="F154" s="60"/>
      <c r="K154" s="44"/>
      <c r="L154" s="44"/>
      <c r="M154" s="44"/>
      <c r="N154" s="44"/>
      <c r="O154" s="44"/>
      <c r="P154" s="44"/>
      <c r="Q154" s="44"/>
      <c r="R154" s="44"/>
      <c r="S154" s="44"/>
      <c r="T154" s="44"/>
    </row>
    <row r="155" spans="1:20" ht="12.75">
      <c r="A155" s="60"/>
      <c r="C155" s="43"/>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C1031" s="60"/>
      <c r="E1031" s="60"/>
      <c r="F1031" s="60"/>
      <c r="K1031" s="44"/>
      <c r="L1031" s="44"/>
      <c r="M1031" s="44"/>
      <c r="N1031" s="44"/>
      <c r="O1031" s="44"/>
      <c r="P1031" s="44"/>
      <c r="Q1031" s="44"/>
      <c r="R1031" s="44"/>
      <c r="S1031" s="44"/>
      <c r="T1031" s="44"/>
    </row>
    <row r="1032" spans="1:20" ht="12.75">
      <c r="A1032" s="60"/>
      <c r="C1032" s="60"/>
      <c r="E1032" s="60"/>
      <c r="F1032" s="60"/>
      <c r="K1032" s="44"/>
      <c r="L1032" s="44"/>
      <c r="M1032" s="44"/>
      <c r="N1032" s="44"/>
      <c r="O1032" s="44"/>
      <c r="P1032" s="44"/>
      <c r="Q1032" s="44"/>
      <c r="R1032" s="44"/>
      <c r="S1032" s="44"/>
      <c r="T1032" s="44"/>
    </row>
    <row r="1033" spans="1:20" ht="12.75">
      <c r="A1033" s="60"/>
      <c r="C1033" s="60"/>
      <c r="E1033" s="60"/>
      <c r="F1033" s="60"/>
      <c r="K1033" s="44"/>
      <c r="L1033" s="44"/>
      <c r="M1033" s="44"/>
      <c r="N1033" s="44"/>
      <c r="O1033" s="44"/>
      <c r="P1033" s="44"/>
      <c r="Q1033" s="44"/>
      <c r="R1033" s="44"/>
      <c r="S1033" s="44"/>
      <c r="T1033" s="44"/>
    </row>
    <row r="1034" spans="1:20" ht="12.75">
      <c r="A1034" s="60"/>
      <c r="C1034" s="60"/>
      <c r="E1034" s="60"/>
      <c r="F1034" s="60"/>
      <c r="K1034" s="44"/>
      <c r="L1034" s="44"/>
      <c r="M1034" s="44"/>
      <c r="N1034" s="44"/>
      <c r="O1034" s="44"/>
      <c r="P1034" s="44"/>
      <c r="Q1034" s="44"/>
      <c r="R1034" s="44"/>
      <c r="S1034" s="44"/>
      <c r="T1034" s="44"/>
    </row>
    <row r="1035" spans="1:20" ht="12.75">
      <c r="A1035" s="60"/>
      <c r="K1035" s="44"/>
      <c r="L1035" s="44"/>
      <c r="M1035" s="44"/>
      <c r="N1035" s="44"/>
      <c r="O1035" s="44"/>
      <c r="P1035" s="44"/>
      <c r="Q1035" s="44"/>
      <c r="R1035" s="44"/>
      <c r="S1035" s="44"/>
      <c r="T1035" s="44"/>
    </row>
    <row r="1036" spans="1:20" ht="12.75">
      <c r="A1036" s="60"/>
      <c r="K1036" s="44"/>
      <c r="L1036" s="44"/>
      <c r="M1036" s="44"/>
      <c r="N1036" s="44"/>
      <c r="O1036" s="44"/>
      <c r="P1036" s="44"/>
      <c r="Q1036" s="44"/>
      <c r="R1036" s="44"/>
      <c r="S1036" s="44"/>
      <c r="T1036" s="44"/>
    </row>
  </sheetData>
  <autoFilter ref="A2:V28">
    <sortState ref="A2:W24">
      <sortCondition ref="A2:A24"/>
    </sortState>
  </autoFilter>
  <hyperlinks>
    <hyperlink ref="D1" location="'Background &amp; Instructions'!A1" display="Content page"/>
    <hyperlink ref="B11" r:id="rId1"/>
    <hyperlink ref="B4" r:id="rId2"/>
    <hyperlink ref="B12" r:id="rId3"/>
    <hyperlink ref="B13" r:id="rId4"/>
    <hyperlink ref="B14" r:id="rId5"/>
    <hyperlink ref="I14" r:id="rId6"/>
    <hyperlink ref="B15" r:id="rId7"/>
    <hyperlink ref="B16" r:id="rId8"/>
    <hyperlink ref="B8" r:id="rId9"/>
    <hyperlink ref="I8" r:id="rId10"/>
    <hyperlink ref="B17" r:id="rId11"/>
    <hyperlink ref="B18" r:id="rId12"/>
    <hyperlink ref="V18" r:id="rId13"/>
    <hyperlink ref="B19" r:id="rId14"/>
    <hyperlink ref="B6" r:id="rId15"/>
    <hyperlink ref="H6" r:id="rId16"/>
    <hyperlink ref="B20" r:id="rId17"/>
    <hyperlink ref="B21" r:id="rId18"/>
    <hyperlink ref="B22" r:id="rId19"/>
    <hyperlink ref="B23" r:id="rId20"/>
    <hyperlink ref="B24" r:id="rId21"/>
    <hyperlink ref="B25" r:id="rId22"/>
    <hyperlink ref="B26" r:id="rId23"/>
    <hyperlink ref="B27" r:id="rId24"/>
    <hyperlink ref="B28" r:id="rId25"/>
    <hyperlink ref="B3" r:id="rId26"/>
    <hyperlink ref="I3" r:id="rId27"/>
    <hyperlink ref="B9" r:id="rId28" display="Clotan Steen"/>
    <hyperlink ref="I5" r:id="rId29"/>
    <hyperlink ref="B5" r:id="rId30"/>
    <hyperlink ref="I7" r:id="rId31"/>
    <hyperlink ref="B7" r:id="rId32"/>
    <hyperlink ref="I10" r:id="rId33"/>
    <hyperlink ref="B10" r:id="rId34"/>
    <hyperlink ref="I29" r:id="rId35"/>
  </hyperlinks>
  <pageMargins left="0.7" right="0.7" top="0.75" bottom="0.75" header="0.3" footer="0.3"/>
  <pageSetup orientation="portrait" r:id="rId36"/>
  <extLst>
    <ext xmlns:x14="http://schemas.microsoft.com/office/spreadsheetml/2009/9/main" uri="{CCE6A557-97BC-4b89-ADB6-D9C93CAAB3DF}">
      <x14:dataValidations xmlns:xm="http://schemas.microsoft.com/office/excel/2006/main" count="6">
        <x14:dataValidation type="list" allowBlank="1">
          <x14:formula1>
            <xm:f>'Overview Designated Local Conte'!$D$133:$D$146</xm:f>
          </x14:formula1>
          <xm:sqref>A3:A1007</xm:sqref>
        </x14:dataValidation>
        <x14:dataValidation type="list" allowBlank="1">
          <x14:formula1>
            <xm:f>'Input Data'!$C$3:$C$6</xm:f>
          </x14:formula1>
          <xm:sqref>C3:C1048576</xm:sqref>
        </x14:dataValidation>
        <x14:dataValidation type="list" allowBlank="1">
          <x14:formula1>
            <xm:f>'Input Data'!$A$3:$A$11</xm:f>
          </x14:formula1>
          <xm:sqref>E30:E1048576 E3:E28</xm:sqref>
        </x14:dataValidation>
        <x14:dataValidation type="list" allowBlank="1">
          <x14:formula1>
            <xm:f>'Input Data'!$B$3:$B$5</xm:f>
          </x14:formula1>
          <xm:sqref>F30:F1048576 F3:F28</xm:sqref>
        </x14:dataValidation>
        <x14:dataValidation type="list" allowBlank="1">
          <x14:formula1>
            <xm:f>'Input Data'!$D$3:$D$4</xm:f>
          </x14:formula1>
          <xm:sqref>K30:K1048576 K3:K28</xm:sqref>
        </x14:dataValidation>
        <x14:dataValidation type="list" allowBlank="1">
          <x14:formula1>
            <xm:f>'Input Data'!$E$3</xm:f>
          </x14:formula1>
          <xm:sqref>L30:T1048576 L3:T28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E3" activePane="bottomRight" state="frozen"/>
      <selection pane="topRight" activeCell="C1" sqref="C1"/>
      <selection pane="bottomLeft" activeCell="A3" sqref="A3"/>
      <selection pane="bottomRight"/>
    </sheetView>
  </sheetViews>
  <sheetFormatPr defaultColWidth="14.42578125" defaultRowHeight="15.75" customHeight="1"/>
  <cols>
    <col min="1" max="1" width="121.5703125" style="58" bestFit="1" customWidth="1"/>
    <col min="2" max="2" width="36.28515625" style="58" bestFit="1" customWidth="1"/>
    <col min="3" max="3" width="23.5703125" style="58" bestFit="1" customWidth="1"/>
    <col min="4" max="4" width="16.42578125" style="73" bestFit="1" customWidth="1"/>
    <col min="5" max="5" width="9.28515625" style="58" bestFit="1" customWidth="1"/>
    <col min="6" max="6" width="25.7109375" style="58" bestFit="1" customWidth="1"/>
    <col min="7" max="7" width="23.42578125" style="58" bestFit="1" customWidth="1"/>
    <col min="8" max="8" width="20.140625" style="58" bestFit="1" customWidth="1"/>
    <col min="9" max="9" width="30.140625" style="58" bestFit="1" customWidth="1"/>
    <col min="10" max="10" width="13.710937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255.7109375" style="58" bestFit="1" customWidth="1"/>
    <col min="22" max="22" width="105.140625" style="58" bestFit="1" customWidth="1"/>
    <col min="23" max="23" width="100.85546875" style="58" bestFit="1" customWidth="1"/>
    <col min="24" max="16384" width="14.42578125" style="58"/>
  </cols>
  <sheetData>
    <row r="1" spans="1:29" ht="12.75">
      <c r="A1" s="37" t="s">
        <v>17</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319</v>
      </c>
      <c r="B3" s="72" t="s">
        <v>919</v>
      </c>
      <c r="C3" s="43" t="s">
        <v>386</v>
      </c>
      <c r="D3" s="73">
        <v>12</v>
      </c>
      <c r="E3" s="60">
        <v>1</v>
      </c>
      <c r="F3" s="60" t="s">
        <v>389</v>
      </c>
      <c r="G3" s="43" t="s">
        <v>424</v>
      </c>
      <c r="H3" s="43" t="s">
        <v>1086</v>
      </c>
      <c r="I3" s="34" t="s">
        <v>1087</v>
      </c>
      <c r="J3" s="43" t="s">
        <v>1088</v>
      </c>
      <c r="K3" s="44" t="s">
        <v>387</v>
      </c>
      <c r="L3" s="44" t="s">
        <v>388</v>
      </c>
      <c r="M3" s="44" t="s">
        <v>388</v>
      </c>
      <c r="N3" s="44"/>
      <c r="O3" s="44" t="s">
        <v>388</v>
      </c>
      <c r="P3" s="44" t="s">
        <v>388</v>
      </c>
      <c r="Q3" s="44" t="s">
        <v>388</v>
      </c>
      <c r="R3" s="44"/>
      <c r="S3" s="44" t="s">
        <v>388</v>
      </c>
      <c r="T3" s="44" t="s">
        <v>388</v>
      </c>
      <c r="V3" s="58" t="s">
        <v>1089</v>
      </c>
      <c r="W3" s="58" t="s">
        <v>1090</v>
      </c>
    </row>
    <row r="4" spans="1:29" ht="12.75">
      <c r="A4" s="43" t="s">
        <v>321</v>
      </c>
      <c r="B4" s="72" t="s">
        <v>919</v>
      </c>
      <c r="C4" s="43" t="s">
        <v>386</v>
      </c>
      <c r="D4" s="74">
        <v>12</v>
      </c>
      <c r="E4" s="43">
        <v>1</v>
      </c>
      <c r="F4" s="43" t="s">
        <v>389</v>
      </c>
      <c r="G4" s="43" t="s">
        <v>424</v>
      </c>
      <c r="H4" s="43" t="s">
        <v>1086</v>
      </c>
      <c r="I4" s="34" t="s">
        <v>1087</v>
      </c>
      <c r="J4" s="43" t="s">
        <v>1088</v>
      </c>
      <c r="K4" s="74" t="s">
        <v>387</v>
      </c>
      <c r="L4" s="74" t="s">
        <v>388</v>
      </c>
      <c r="M4" s="44" t="s">
        <v>388</v>
      </c>
      <c r="N4" s="44"/>
      <c r="O4" s="44" t="s">
        <v>388</v>
      </c>
      <c r="P4" s="44" t="s">
        <v>388</v>
      </c>
      <c r="Q4" s="44" t="s">
        <v>388</v>
      </c>
      <c r="R4" s="44"/>
      <c r="S4" s="44" t="s">
        <v>388</v>
      </c>
      <c r="T4" s="44" t="s">
        <v>388</v>
      </c>
      <c r="U4" s="42"/>
      <c r="V4" s="42" t="s">
        <v>1089</v>
      </c>
      <c r="W4" s="58" t="s">
        <v>1090</v>
      </c>
    </row>
    <row r="5" spans="1:29" ht="12.75">
      <c r="A5" s="43" t="s">
        <v>323</v>
      </c>
      <c r="B5" s="72" t="s">
        <v>919</v>
      </c>
      <c r="C5" s="43" t="s">
        <v>386</v>
      </c>
      <c r="D5" s="74">
        <v>12</v>
      </c>
      <c r="E5" s="43">
        <v>1</v>
      </c>
      <c r="F5" s="43" t="s">
        <v>389</v>
      </c>
      <c r="G5" s="43" t="s">
        <v>424</v>
      </c>
      <c r="H5" s="43" t="s">
        <v>1086</v>
      </c>
      <c r="I5" s="34" t="s">
        <v>1087</v>
      </c>
      <c r="J5" s="43" t="s">
        <v>1088</v>
      </c>
      <c r="K5" s="74" t="s">
        <v>387</v>
      </c>
      <c r="L5" s="74" t="s">
        <v>388</v>
      </c>
      <c r="M5" s="44" t="s">
        <v>388</v>
      </c>
      <c r="N5" s="44"/>
      <c r="O5" s="44" t="s">
        <v>388</v>
      </c>
      <c r="P5" s="44" t="s">
        <v>388</v>
      </c>
      <c r="Q5" s="44" t="s">
        <v>388</v>
      </c>
      <c r="R5" s="44"/>
      <c r="S5" s="44" t="s">
        <v>388</v>
      </c>
      <c r="T5" s="44" t="s">
        <v>388</v>
      </c>
      <c r="V5" s="42" t="s">
        <v>1089</v>
      </c>
      <c r="W5" s="58" t="s">
        <v>1090</v>
      </c>
    </row>
    <row r="6" spans="1:29" ht="12.75">
      <c r="A6" s="43" t="s">
        <v>325</v>
      </c>
      <c r="B6" s="72" t="s">
        <v>919</v>
      </c>
      <c r="C6" s="43" t="s">
        <v>386</v>
      </c>
      <c r="D6" s="73">
        <v>12</v>
      </c>
      <c r="E6" s="60">
        <v>1</v>
      </c>
      <c r="F6" s="60" t="s">
        <v>389</v>
      </c>
      <c r="G6" s="43" t="s">
        <v>424</v>
      </c>
      <c r="H6" s="43" t="s">
        <v>1086</v>
      </c>
      <c r="I6" s="34" t="s">
        <v>1087</v>
      </c>
      <c r="J6" s="43" t="s">
        <v>1088</v>
      </c>
      <c r="K6" s="44" t="s">
        <v>387</v>
      </c>
      <c r="L6" s="44" t="s">
        <v>388</v>
      </c>
      <c r="M6" s="44" t="s">
        <v>388</v>
      </c>
      <c r="N6" s="44"/>
      <c r="O6" s="44" t="s">
        <v>388</v>
      </c>
      <c r="P6" s="44" t="s">
        <v>388</v>
      </c>
      <c r="Q6" s="44" t="s">
        <v>388</v>
      </c>
      <c r="R6" s="44"/>
      <c r="S6" s="44" t="s">
        <v>388</v>
      </c>
      <c r="T6" s="44" t="s">
        <v>388</v>
      </c>
      <c r="V6" s="42" t="s">
        <v>1089</v>
      </c>
      <c r="W6" s="58" t="s">
        <v>1090</v>
      </c>
    </row>
    <row r="7" spans="1:29" ht="12.75">
      <c r="A7" s="43" t="s">
        <v>319</v>
      </c>
      <c r="B7" s="72" t="s">
        <v>1091</v>
      </c>
      <c r="C7" s="43" t="s">
        <v>390</v>
      </c>
      <c r="D7" s="44">
        <v>19</v>
      </c>
      <c r="E7" s="42"/>
      <c r="F7" s="42"/>
      <c r="G7" s="43"/>
      <c r="H7" s="43"/>
      <c r="I7" s="34" t="s">
        <v>1092</v>
      </c>
      <c r="J7" s="43" t="s">
        <v>1093</v>
      </c>
      <c r="K7" s="42" t="s">
        <v>391</v>
      </c>
      <c r="L7" s="44"/>
      <c r="M7" s="44" t="s">
        <v>388</v>
      </c>
      <c r="N7" s="42"/>
      <c r="O7" s="42"/>
      <c r="P7" s="42"/>
      <c r="Q7" s="42"/>
      <c r="R7" s="42"/>
      <c r="S7" s="42"/>
      <c r="T7" s="42"/>
      <c r="U7" s="42" t="s">
        <v>1094</v>
      </c>
      <c r="V7" s="42"/>
      <c r="W7" s="42" t="s">
        <v>1095</v>
      </c>
      <c r="X7" s="42"/>
      <c r="Y7" s="42"/>
      <c r="Z7" s="42"/>
      <c r="AA7" s="42"/>
      <c r="AB7" s="42"/>
      <c r="AC7" s="42"/>
    </row>
    <row r="8" spans="1:29" ht="12.75">
      <c r="A8" s="43" t="s">
        <v>323</v>
      </c>
      <c r="B8" s="72" t="s">
        <v>1096</v>
      </c>
      <c r="C8" s="43" t="s">
        <v>386</v>
      </c>
      <c r="D8" s="74">
        <v>60</v>
      </c>
      <c r="E8" s="43"/>
      <c r="F8" s="43"/>
      <c r="G8" s="43" t="s">
        <v>1097</v>
      </c>
      <c r="H8" s="43" t="s">
        <v>1098</v>
      </c>
      <c r="I8" s="34"/>
      <c r="J8" s="43" t="s">
        <v>1099</v>
      </c>
      <c r="K8" s="74" t="s">
        <v>387</v>
      </c>
      <c r="L8" s="74"/>
      <c r="M8" s="44" t="s">
        <v>388</v>
      </c>
      <c r="N8" s="44"/>
      <c r="O8" s="44"/>
      <c r="P8" s="44"/>
      <c r="Q8" s="44"/>
      <c r="R8" s="44"/>
      <c r="S8" s="44"/>
      <c r="T8" s="44"/>
      <c r="U8" s="58" t="s">
        <v>1100</v>
      </c>
      <c r="V8" s="42"/>
      <c r="W8" s="58" t="s">
        <v>1101</v>
      </c>
    </row>
    <row r="9" spans="1:29" ht="12.75">
      <c r="A9" s="43" t="s">
        <v>319</v>
      </c>
      <c r="B9" s="72" t="s">
        <v>1102</v>
      </c>
      <c r="C9" s="43" t="s">
        <v>390</v>
      </c>
      <c r="E9" s="42"/>
      <c r="F9" s="60"/>
      <c r="G9" s="43"/>
      <c r="H9" s="43"/>
      <c r="I9" s="34" t="s">
        <v>1103</v>
      </c>
      <c r="J9" s="59" t="s">
        <v>1104</v>
      </c>
      <c r="K9" s="44" t="s">
        <v>391</v>
      </c>
      <c r="L9" s="44"/>
      <c r="M9" s="44" t="s">
        <v>388</v>
      </c>
      <c r="N9" s="44"/>
      <c r="O9" s="44"/>
      <c r="P9" s="44"/>
      <c r="Q9" s="44"/>
      <c r="R9" s="44"/>
      <c r="S9" s="44"/>
      <c r="T9" s="44"/>
      <c r="U9" s="58" t="s">
        <v>1105</v>
      </c>
      <c r="V9" s="75"/>
      <c r="W9" s="75"/>
    </row>
    <row r="10" spans="1:29" ht="12.75">
      <c r="A10" s="43" t="s">
        <v>321</v>
      </c>
      <c r="B10" s="72" t="s">
        <v>1106</v>
      </c>
      <c r="C10" s="43" t="s">
        <v>390</v>
      </c>
      <c r="E10" s="42">
        <v>2</v>
      </c>
      <c r="F10" s="60"/>
      <c r="G10" s="43"/>
      <c r="H10" s="43"/>
      <c r="I10" s="34"/>
      <c r="J10" s="43" t="s">
        <v>1107</v>
      </c>
      <c r="K10" s="44" t="s">
        <v>391</v>
      </c>
      <c r="L10" s="44"/>
      <c r="M10" s="44" t="s">
        <v>388</v>
      </c>
      <c r="N10" s="44"/>
      <c r="O10" s="44"/>
      <c r="P10" s="44"/>
      <c r="Q10" s="44"/>
      <c r="R10" s="44"/>
      <c r="S10" s="44"/>
      <c r="T10" s="44"/>
    </row>
    <row r="11" spans="1:29" ht="12.75">
      <c r="A11" s="43" t="s">
        <v>323</v>
      </c>
      <c r="B11" s="72" t="s">
        <v>1108</v>
      </c>
      <c r="C11" s="43" t="s">
        <v>386</v>
      </c>
      <c r="D11" s="73">
        <v>58</v>
      </c>
      <c r="E11" s="42"/>
      <c r="F11" s="60"/>
      <c r="G11" s="43" t="s">
        <v>434</v>
      </c>
      <c r="H11" s="43" t="s">
        <v>1109</v>
      </c>
      <c r="I11" s="34" t="s">
        <v>1110</v>
      </c>
      <c r="J11" s="43" t="s">
        <v>1111</v>
      </c>
      <c r="K11" s="44" t="s">
        <v>387</v>
      </c>
      <c r="L11" s="44"/>
      <c r="M11" s="44" t="s">
        <v>388</v>
      </c>
      <c r="N11" s="44"/>
      <c r="O11" s="44"/>
      <c r="P11" s="44"/>
      <c r="Q11" s="44"/>
      <c r="R11" s="44"/>
      <c r="S11" s="44"/>
      <c r="T11" s="44"/>
      <c r="U11" s="58" t="s">
        <v>1112</v>
      </c>
      <c r="V11" s="42"/>
    </row>
    <row r="12" spans="1:29" ht="12.75">
      <c r="A12" s="43" t="s">
        <v>319</v>
      </c>
      <c r="B12" s="72" t="s">
        <v>1113</v>
      </c>
      <c r="C12" s="43" t="s">
        <v>386</v>
      </c>
      <c r="D12" s="73">
        <v>40</v>
      </c>
      <c r="E12" s="42"/>
      <c r="F12" s="60"/>
      <c r="G12" s="43" t="s">
        <v>1114</v>
      </c>
      <c r="H12" s="43" t="s">
        <v>1115</v>
      </c>
      <c r="I12" s="34" t="s">
        <v>1116</v>
      </c>
      <c r="J12" s="43" t="s">
        <v>1117</v>
      </c>
      <c r="K12" s="44" t="s">
        <v>387</v>
      </c>
      <c r="L12" s="44"/>
      <c r="M12" s="44" t="s">
        <v>388</v>
      </c>
      <c r="N12" s="44"/>
      <c r="O12" s="44"/>
      <c r="P12" s="44"/>
      <c r="Q12" s="44"/>
      <c r="R12" s="44"/>
      <c r="S12" s="44"/>
      <c r="T12" s="44"/>
      <c r="V12" s="42" t="s">
        <v>1118</v>
      </c>
      <c r="W12" s="58" t="s">
        <v>1119</v>
      </c>
    </row>
    <row r="13" spans="1:29" ht="12.75">
      <c r="A13" s="43" t="s">
        <v>327</v>
      </c>
      <c r="B13" s="72" t="s">
        <v>1113</v>
      </c>
      <c r="C13" s="43" t="s">
        <v>386</v>
      </c>
      <c r="D13" s="73">
        <v>40</v>
      </c>
      <c r="E13" s="42"/>
      <c r="F13" s="60"/>
      <c r="G13" s="43" t="s">
        <v>1114</v>
      </c>
      <c r="H13" s="43" t="s">
        <v>1115</v>
      </c>
      <c r="I13" s="34" t="s">
        <v>1116</v>
      </c>
      <c r="J13" s="43" t="s">
        <v>1117</v>
      </c>
      <c r="K13" s="44" t="s">
        <v>387</v>
      </c>
      <c r="L13" s="44"/>
      <c r="M13" s="44" t="s">
        <v>388</v>
      </c>
      <c r="N13" s="44"/>
      <c r="O13" s="44"/>
      <c r="P13" s="44"/>
      <c r="Q13" s="44"/>
      <c r="R13" s="44"/>
      <c r="S13" s="44"/>
      <c r="T13" s="44"/>
      <c r="V13" s="58" t="s">
        <v>1118</v>
      </c>
      <c r="W13" s="58" t="s">
        <v>1119</v>
      </c>
    </row>
    <row r="14" spans="1:29" ht="12.75">
      <c r="A14" s="43" t="s">
        <v>325</v>
      </c>
      <c r="B14" s="72" t="s">
        <v>1113</v>
      </c>
      <c r="C14" s="43" t="s">
        <v>386</v>
      </c>
      <c r="D14" s="74">
        <v>40</v>
      </c>
      <c r="E14" s="43"/>
      <c r="F14" s="43"/>
      <c r="G14" s="43" t="s">
        <v>1114</v>
      </c>
      <c r="H14" s="43" t="s">
        <v>1115</v>
      </c>
      <c r="I14" s="34" t="s">
        <v>1116</v>
      </c>
      <c r="J14" s="43" t="s">
        <v>1117</v>
      </c>
      <c r="K14" s="74" t="s">
        <v>387</v>
      </c>
      <c r="L14" s="74"/>
      <c r="M14" s="44" t="s">
        <v>388</v>
      </c>
      <c r="N14" s="44"/>
      <c r="O14" s="44"/>
      <c r="P14" s="44"/>
      <c r="Q14" s="44"/>
      <c r="R14" s="44"/>
      <c r="S14" s="44"/>
      <c r="T14" s="44"/>
      <c r="V14" s="42" t="s">
        <v>1118</v>
      </c>
      <c r="W14" s="58" t="s">
        <v>1119</v>
      </c>
    </row>
    <row r="15" spans="1:29" ht="12.75">
      <c r="A15" s="43" t="s">
        <v>323</v>
      </c>
      <c r="B15" s="72" t="s">
        <v>1113</v>
      </c>
      <c r="C15" s="43" t="s">
        <v>386</v>
      </c>
      <c r="D15" s="44">
        <v>40</v>
      </c>
      <c r="E15" s="60"/>
      <c r="F15" s="60"/>
      <c r="G15" s="43" t="s">
        <v>1114</v>
      </c>
      <c r="H15" s="43" t="s">
        <v>1115</v>
      </c>
      <c r="I15" s="34" t="s">
        <v>1116</v>
      </c>
      <c r="J15" s="43" t="s">
        <v>1117</v>
      </c>
      <c r="K15" s="44" t="s">
        <v>387</v>
      </c>
      <c r="L15" s="44"/>
      <c r="M15" s="44" t="s">
        <v>388</v>
      </c>
      <c r="N15" s="44"/>
      <c r="O15" s="44"/>
      <c r="P15" s="44"/>
      <c r="Q15" s="44"/>
      <c r="R15" s="44"/>
      <c r="S15" s="44"/>
      <c r="T15" s="44"/>
      <c r="V15" s="42" t="s">
        <v>1118</v>
      </c>
      <c r="W15" s="58" t="s">
        <v>1119</v>
      </c>
    </row>
    <row r="16" spans="1:29" ht="12.75">
      <c r="A16" s="43" t="s">
        <v>321</v>
      </c>
      <c r="B16" s="72" t="s">
        <v>1113</v>
      </c>
      <c r="C16" s="43" t="s">
        <v>386</v>
      </c>
      <c r="D16" s="44">
        <v>40</v>
      </c>
      <c r="E16" s="60"/>
      <c r="F16" s="60"/>
      <c r="G16" s="43" t="s">
        <v>1114</v>
      </c>
      <c r="H16" s="43" t="s">
        <v>1115</v>
      </c>
      <c r="I16" s="34" t="s">
        <v>1116</v>
      </c>
      <c r="J16" s="43" t="s">
        <v>1117</v>
      </c>
      <c r="K16" s="44" t="s">
        <v>387</v>
      </c>
      <c r="L16" s="44"/>
      <c r="M16" s="44" t="s">
        <v>388</v>
      </c>
      <c r="N16" s="44"/>
      <c r="O16" s="44"/>
      <c r="P16" s="44"/>
      <c r="Q16" s="44"/>
      <c r="R16" s="44"/>
      <c r="S16" s="44"/>
      <c r="T16" s="44"/>
      <c r="V16" s="42" t="s">
        <v>1118</v>
      </c>
      <c r="W16" s="58" t="s">
        <v>1119</v>
      </c>
    </row>
    <row r="17" spans="1:23" ht="12.75">
      <c r="A17" s="43" t="s">
        <v>319</v>
      </c>
      <c r="B17" s="72" t="s">
        <v>1120</v>
      </c>
      <c r="C17" s="43" t="s">
        <v>386</v>
      </c>
      <c r="D17" s="74">
        <v>62</v>
      </c>
      <c r="E17" s="43"/>
      <c r="F17" s="43"/>
      <c r="G17" s="43" t="s">
        <v>424</v>
      </c>
      <c r="H17" s="43" t="s">
        <v>1121</v>
      </c>
      <c r="I17" s="34"/>
      <c r="J17" s="43" t="s">
        <v>1122</v>
      </c>
      <c r="K17" s="74"/>
      <c r="L17" s="74" t="s">
        <v>388</v>
      </c>
      <c r="M17" s="44" t="s">
        <v>388</v>
      </c>
      <c r="N17" s="44"/>
      <c r="O17" s="44"/>
      <c r="P17" s="44"/>
      <c r="Q17" s="44"/>
      <c r="R17" s="44"/>
      <c r="S17" s="44"/>
      <c r="T17" s="44"/>
      <c r="U17" s="42"/>
      <c r="V17" s="42"/>
    </row>
    <row r="18" spans="1:23" ht="12.75">
      <c r="A18" s="43" t="s">
        <v>325</v>
      </c>
      <c r="B18" s="72" t="s">
        <v>1096</v>
      </c>
      <c r="C18" s="43" t="s">
        <v>386</v>
      </c>
      <c r="D18" s="73">
        <v>60</v>
      </c>
      <c r="E18" s="60"/>
      <c r="F18" s="60"/>
      <c r="G18" s="43" t="s">
        <v>1097</v>
      </c>
      <c r="H18" s="43" t="s">
        <v>1098</v>
      </c>
      <c r="I18" s="34"/>
      <c r="J18" s="43" t="s">
        <v>1099</v>
      </c>
      <c r="K18" s="44" t="s">
        <v>387</v>
      </c>
      <c r="L18" s="44"/>
      <c r="M18" s="44" t="s">
        <v>388</v>
      </c>
      <c r="N18" s="44"/>
      <c r="O18" s="44"/>
      <c r="P18" s="44"/>
      <c r="Q18" s="44"/>
      <c r="R18" s="44"/>
      <c r="S18" s="44"/>
      <c r="T18" s="44"/>
      <c r="U18" s="58" t="s">
        <v>1100</v>
      </c>
      <c r="V18" s="42"/>
      <c r="W18" s="58" t="s">
        <v>1101</v>
      </c>
    </row>
    <row r="19" spans="1:23" ht="12.75">
      <c r="A19" s="43" t="s">
        <v>327</v>
      </c>
      <c r="B19" s="72" t="s">
        <v>1123</v>
      </c>
      <c r="C19" s="43" t="s">
        <v>386</v>
      </c>
      <c r="D19" s="44">
        <v>27</v>
      </c>
      <c r="E19" s="60"/>
      <c r="F19" s="60"/>
      <c r="G19" s="43" t="s">
        <v>508</v>
      </c>
      <c r="H19" s="43" t="s">
        <v>1124</v>
      </c>
      <c r="I19" s="34" t="s">
        <v>1125</v>
      </c>
      <c r="J19" s="43" t="s">
        <v>1126</v>
      </c>
      <c r="K19" s="44" t="s">
        <v>387</v>
      </c>
      <c r="L19" s="44"/>
      <c r="M19" s="44" t="s">
        <v>388</v>
      </c>
      <c r="N19" s="44"/>
      <c r="O19" s="44"/>
      <c r="P19" s="44"/>
      <c r="Q19" s="44"/>
      <c r="R19" s="44"/>
      <c r="S19" s="44"/>
      <c r="T19" s="44"/>
      <c r="U19" s="58" t="s">
        <v>1127</v>
      </c>
      <c r="V19" s="42"/>
      <c r="W19" s="58" t="s">
        <v>1128</v>
      </c>
    </row>
    <row r="20" spans="1:23" ht="12.75">
      <c r="A20" s="43" t="s">
        <v>327</v>
      </c>
      <c r="B20" s="72" t="s">
        <v>1129</v>
      </c>
      <c r="C20" s="43" t="s">
        <v>386</v>
      </c>
      <c r="D20" s="74">
        <v>30</v>
      </c>
      <c r="E20" s="43"/>
      <c r="F20" s="43"/>
      <c r="G20" s="43" t="s">
        <v>508</v>
      </c>
      <c r="H20" s="43" t="s">
        <v>1130</v>
      </c>
      <c r="I20" s="34" t="s">
        <v>1131</v>
      </c>
      <c r="J20" s="43" t="s">
        <v>1132</v>
      </c>
      <c r="K20" s="74" t="s">
        <v>387</v>
      </c>
      <c r="L20" s="74"/>
      <c r="M20" s="44"/>
      <c r="N20" s="44"/>
      <c r="O20" s="44"/>
      <c r="P20" s="44" t="s">
        <v>388</v>
      </c>
      <c r="Q20" s="44"/>
      <c r="R20" s="44"/>
      <c r="S20" s="44"/>
      <c r="T20" s="44"/>
      <c r="U20" s="58" t="s">
        <v>1133</v>
      </c>
      <c r="V20" s="42"/>
    </row>
    <row r="21" spans="1:23" ht="12.75">
      <c r="A21" s="43" t="s">
        <v>319</v>
      </c>
      <c r="B21" s="72" t="s">
        <v>1129</v>
      </c>
      <c r="C21" s="43" t="s">
        <v>386</v>
      </c>
      <c r="D21" s="73">
        <v>30</v>
      </c>
      <c r="E21" s="60"/>
      <c r="F21" s="60"/>
      <c r="G21" s="43" t="s">
        <v>508</v>
      </c>
      <c r="H21" s="43" t="s">
        <v>1130</v>
      </c>
      <c r="I21" s="34" t="s">
        <v>1131</v>
      </c>
      <c r="J21" s="43" t="s">
        <v>1132</v>
      </c>
      <c r="K21" s="44" t="s">
        <v>387</v>
      </c>
      <c r="L21" s="44"/>
      <c r="M21" s="44"/>
      <c r="N21" s="44"/>
      <c r="O21" s="44"/>
      <c r="P21" s="44" t="s">
        <v>388</v>
      </c>
      <c r="Q21" s="44"/>
      <c r="R21" s="44"/>
      <c r="S21" s="44"/>
      <c r="T21" s="44"/>
      <c r="U21" s="58" t="s">
        <v>1133</v>
      </c>
      <c r="V21" s="42"/>
    </row>
    <row r="22" spans="1:23" ht="12.75">
      <c r="A22" s="43" t="s">
        <v>319</v>
      </c>
      <c r="B22" s="72" t="s">
        <v>1134</v>
      </c>
      <c r="C22" s="43" t="s">
        <v>386</v>
      </c>
      <c r="D22" s="74">
        <v>43</v>
      </c>
      <c r="E22" s="43"/>
      <c r="F22" s="43"/>
      <c r="G22" s="43" t="s">
        <v>461</v>
      </c>
      <c r="H22" s="43" t="s">
        <v>1135</v>
      </c>
      <c r="I22" s="34" t="s">
        <v>1136</v>
      </c>
      <c r="J22" s="43" t="s">
        <v>1137</v>
      </c>
      <c r="K22" s="74" t="s">
        <v>387</v>
      </c>
      <c r="L22" s="74"/>
      <c r="M22" s="44" t="s">
        <v>388</v>
      </c>
      <c r="N22" s="44"/>
      <c r="O22" s="44"/>
      <c r="P22" s="44"/>
      <c r="Q22" s="44"/>
      <c r="R22" s="44"/>
      <c r="S22" s="44"/>
      <c r="T22" s="44"/>
      <c r="U22" s="42"/>
      <c r="V22" s="42"/>
    </row>
    <row r="23" spans="1:23" ht="12.75">
      <c r="A23" s="43" t="s">
        <v>325</v>
      </c>
      <c r="B23" s="72" t="s">
        <v>1138</v>
      </c>
      <c r="C23" s="43" t="s">
        <v>386</v>
      </c>
      <c r="D23" s="74">
        <v>23</v>
      </c>
      <c r="E23" s="43">
        <v>2</v>
      </c>
      <c r="F23" s="43"/>
      <c r="G23" s="43" t="s">
        <v>424</v>
      </c>
      <c r="H23" s="43" t="s">
        <v>1139</v>
      </c>
      <c r="I23" s="34"/>
      <c r="J23" s="43" t="s">
        <v>1140</v>
      </c>
      <c r="K23" s="74" t="s">
        <v>387</v>
      </c>
      <c r="L23" s="74"/>
      <c r="M23" s="44" t="s">
        <v>388</v>
      </c>
      <c r="N23" s="44"/>
      <c r="O23" s="44"/>
      <c r="P23" s="44"/>
      <c r="Q23" s="44"/>
      <c r="R23" s="44"/>
      <c r="S23" s="44"/>
      <c r="T23" s="44"/>
      <c r="U23" s="42"/>
      <c r="V23" s="42"/>
      <c r="W23" s="58" t="s">
        <v>1141</v>
      </c>
    </row>
    <row r="24" spans="1:23" ht="12.75">
      <c r="A24" s="43" t="s">
        <v>325</v>
      </c>
      <c r="B24" s="72" t="s">
        <v>1142</v>
      </c>
      <c r="C24" s="43" t="s">
        <v>386</v>
      </c>
      <c r="D24" s="44"/>
      <c r="E24" s="60">
        <v>2</v>
      </c>
      <c r="F24" s="60" t="s">
        <v>389</v>
      </c>
      <c r="G24" s="43" t="s">
        <v>508</v>
      </c>
      <c r="H24" s="43" t="s">
        <v>1143</v>
      </c>
      <c r="I24" s="34" t="s">
        <v>1144</v>
      </c>
      <c r="J24" s="43" t="s">
        <v>1145</v>
      </c>
      <c r="K24" s="44" t="s">
        <v>387</v>
      </c>
      <c r="L24" s="44"/>
      <c r="M24" s="44" t="s">
        <v>388</v>
      </c>
      <c r="N24" s="44"/>
      <c r="O24" s="44"/>
      <c r="P24" s="44"/>
      <c r="Q24" s="44"/>
      <c r="R24" s="44"/>
      <c r="S24" s="44"/>
      <c r="T24" s="44"/>
      <c r="U24" s="42" t="s">
        <v>649</v>
      </c>
      <c r="V24" s="42" t="s">
        <v>1146</v>
      </c>
      <c r="W24" s="58" t="s">
        <v>1147</v>
      </c>
    </row>
    <row r="25" spans="1:23" ht="12.75">
      <c r="A25" s="43" t="s">
        <v>325</v>
      </c>
      <c r="B25" s="72" t="s">
        <v>1148</v>
      </c>
      <c r="C25" s="43" t="s">
        <v>386</v>
      </c>
      <c r="D25" s="44">
        <v>23</v>
      </c>
      <c r="E25" s="60"/>
      <c r="F25" s="60"/>
      <c r="G25" s="43" t="s">
        <v>1149</v>
      </c>
      <c r="H25" s="43" t="s">
        <v>1150</v>
      </c>
      <c r="I25" s="34" t="s">
        <v>1151</v>
      </c>
      <c r="J25" s="43" t="s">
        <v>1152</v>
      </c>
      <c r="K25" s="44" t="s">
        <v>387</v>
      </c>
      <c r="L25" s="44"/>
      <c r="M25" s="44" t="s">
        <v>388</v>
      </c>
      <c r="N25" s="44"/>
      <c r="O25" s="44"/>
      <c r="P25" s="44"/>
      <c r="Q25" s="44"/>
      <c r="R25" s="44"/>
      <c r="S25" s="44"/>
      <c r="T25" s="44"/>
      <c r="U25" s="58" t="s">
        <v>1153</v>
      </c>
      <c r="W25" s="58" t="s">
        <v>1154</v>
      </c>
    </row>
    <row r="26" spans="1:23" ht="12.75">
      <c r="A26" s="43" t="s">
        <v>325</v>
      </c>
      <c r="B26" s="72" t="s">
        <v>1155</v>
      </c>
      <c r="C26" s="43" t="s">
        <v>390</v>
      </c>
      <c r="D26" s="73">
        <v>34</v>
      </c>
      <c r="E26" s="60"/>
      <c r="F26" s="60"/>
      <c r="G26" s="43"/>
      <c r="H26" s="43"/>
      <c r="I26" s="34" t="s">
        <v>1156</v>
      </c>
      <c r="J26" s="43" t="s">
        <v>1157</v>
      </c>
      <c r="K26" s="44" t="s">
        <v>391</v>
      </c>
      <c r="L26" s="44"/>
      <c r="M26" s="44"/>
      <c r="N26" s="44"/>
      <c r="O26" s="44"/>
      <c r="P26" s="44"/>
      <c r="Q26" s="44"/>
      <c r="R26" s="44"/>
      <c r="S26" s="44"/>
      <c r="T26" s="44"/>
      <c r="V26" s="42" t="s">
        <v>1158</v>
      </c>
      <c r="W26" s="58" t="s">
        <v>1159</v>
      </c>
    </row>
    <row r="27" spans="1:23" ht="12.75">
      <c r="A27" s="43" t="s">
        <v>327</v>
      </c>
      <c r="B27" s="72" t="s">
        <v>1160</v>
      </c>
      <c r="C27" s="43" t="s">
        <v>386</v>
      </c>
      <c r="D27" s="44"/>
      <c r="E27" s="60"/>
      <c r="F27" s="60"/>
      <c r="G27" s="43" t="s">
        <v>508</v>
      </c>
      <c r="H27" s="43" t="s">
        <v>1161</v>
      </c>
      <c r="I27" s="34" t="s">
        <v>1162</v>
      </c>
      <c r="J27" s="43" t="s">
        <v>1163</v>
      </c>
      <c r="K27" s="44" t="s">
        <v>387</v>
      </c>
      <c r="L27" s="44"/>
      <c r="M27" s="44"/>
      <c r="N27" s="44"/>
      <c r="O27" s="44"/>
      <c r="P27" s="44"/>
      <c r="Q27" s="44"/>
      <c r="R27" s="44"/>
      <c r="S27" s="44"/>
      <c r="T27" s="44"/>
      <c r="V27" s="42" t="s">
        <v>1164</v>
      </c>
      <c r="W27" s="58" t="s">
        <v>1165</v>
      </c>
    </row>
    <row r="28" spans="1:23" ht="12.75">
      <c r="A28" s="43" t="s">
        <v>323</v>
      </c>
      <c r="B28" s="72" t="s">
        <v>1166</v>
      </c>
      <c r="C28" s="43" t="s">
        <v>390</v>
      </c>
      <c r="D28" s="74">
        <v>25</v>
      </c>
      <c r="E28" s="43"/>
      <c r="F28" s="43"/>
      <c r="G28" s="43" t="s">
        <v>434</v>
      </c>
      <c r="H28" s="43" t="s">
        <v>1167</v>
      </c>
      <c r="I28" s="34" t="s">
        <v>1168</v>
      </c>
      <c r="J28" s="43" t="s">
        <v>1169</v>
      </c>
      <c r="K28" s="74" t="s">
        <v>391</v>
      </c>
      <c r="L28" s="74" t="s">
        <v>388</v>
      </c>
      <c r="M28" s="44" t="s">
        <v>388</v>
      </c>
      <c r="N28" s="44"/>
      <c r="O28" s="44"/>
      <c r="P28" s="44" t="s">
        <v>388</v>
      </c>
      <c r="Q28" s="44"/>
      <c r="R28" s="44"/>
      <c r="S28" s="44"/>
      <c r="T28" s="44"/>
      <c r="U28" s="42" t="s">
        <v>1170</v>
      </c>
      <c r="V28" s="42"/>
      <c r="W28" s="58" t="s">
        <v>1171</v>
      </c>
    </row>
    <row r="29" spans="1:23" ht="12.75">
      <c r="A29" s="43" t="s">
        <v>321</v>
      </c>
      <c r="B29" s="72" t="s">
        <v>1166</v>
      </c>
      <c r="C29" s="43" t="s">
        <v>390</v>
      </c>
      <c r="D29" s="73">
        <v>25</v>
      </c>
      <c r="E29" s="60"/>
      <c r="F29" s="60"/>
      <c r="G29" s="43" t="s">
        <v>434</v>
      </c>
      <c r="H29" s="43" t="s">
        <v>1167</v>
      </c>
      <c r="I29" s="34" t="s">
        <v>1168</v>
      </c>
      <c r="J29" s="43" t="s">
        <v>1169</v>
      </c>
      <c r="K29" s="44" t="s">
        <v>391</v>
      </c>
      <c r="L29" s="44" t="s">
        <v>388</v>
      </c>
      <c r="M29" s="44" t="s">
        <v>388</v>
      </c>
      <c r="N29" s="44"/>
      <c r="O29" s="44"/>
      <c r="P29" s="44" t="s">
        <v>388</v>
      </c>
      <c r="Q29" s="44"/>
      <c r="R29" s="44"/>
      <c r="S29" s="44"/>
      <c r="T29" s="44"/>
      <c r="U29" s="58" t="s">
        <v>1170</v>
      </c>
      <c r="V29" s="42"/>
      <c r="W29" s="58" t="s">
        <v>1171</v>
      </c>
    </row>
    <row r="30" spans="1:23" ht="12.75">
      <c r="A30" s="43" t="s">
        <v>323</v>
      </c>
      <c r="B30" s="72" t="s">
        <v>1172</v>
      </c>
      <c r="C30" s="43" t="s">
        <v>390</v>
      </c>
      <c r="D30" s="73">
        <v>7</v>
      </c>
      <c r="E30" s="60"/>
      <c r="F30" s="60"/>
      <c r="G30" s="43" t="s">
        <v>508</v>
      </c>
      <c r="H30" s="43" t="s">
        <v>1173</v>
      </c>
      <c r="I30" s="34" t="s">
        <v>1174</v>
      </c>
      <c r="J30" s="43" t="s">
        <v>1175</v>
      </c>
      <c r="K30" s="44" t="s">
        <v>391</v>
      </c>
      <c r="L30" s="44"/>
      <c r="M30" s="44" t="s">
        <v>388</v>
      </c>
      <c r="N30" s="44"/>
      <c r="O30" s="44"/>
      <c r="P30" s="44"/>
      <c r="Q30" s="44"/>
      <c r="R30" s="44"/>
      <c r="S30" s="44"/>
      <c r="T30" s="44"/>
      <c r="U30" s="58" t="s">
        <v>1176</v>
      </c>
      <c r="V30" s="42" t="s">
        <v>1177</v>
      </c>
      <c r="W30" s="58" t="s">
        <v>1178</v>
      </c>
    </row>
    <row r="31" spans="1:23" ht="12.75">
      <c r="A31" s="43"/>
      <c r="B31" s="72"/>
      <c r="C31" s="43"/>
      <c r="E31" s="60"/>
      <c r="F31" s="60"/>
      <c r="G31" s="43"/>
      <c r="H31" s="43"/>
      <c r="I31" s="34"/>
      <c r="J31" s="43"/>
      <c r="K31" s="44"/>
      <c r="L31" s="44"/>
      <c r="M31" s="44"/>
      <c r="N31" s="44"/>
      <c r="O31" s="44"/>
      <c r="P31" s="44"/>
      <c r="Q31" s="44"/>
      <c r="R31" s="44"/>
      <c r="S31" s="44"/>
      <c r="T31" s="44"/>
      <c r="V31" s="42"/>
    </row>
    <row r="32" spans="1:23"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D1" location="'Background &amp; Instructions'!A1" display="Content page"/>
    <hyperlink ref="W3" r:id="rId1"/>
    <hyperlink ref="W4" r:id="rId2"/>
    <hyperlink ref="W5" r:id="rId3"/>
    <hyperlink ref="W6" r:id="rId4"/>
    <hyperlink ref="W7" r:id="rId5"/>
    <hyperlink ref="W8" r:id="rId6"/>
    <hyperlink ref="W12" r:id="rId7"/>
    <hyperlink ref="W13" r:id="rId8"/>
    <hyperlink ref="W14" r:id="rId9"/>
    <hyperlink ref="W15" r:id="rId10"/>
    <hyperlink ref="W16" r:id="rId11"/>
    <hyperlink ref="W18" r:id="rId12"/>
    <hyperlink ref="W19" r:id="rId13"/>
    <hyperlink ref="W23" r:id="rId14"/>
    <hyperlink ref="W24" r:id="rId15"/>
    <hyperlink ref="W25" r:id="rId16"/>
    <hyperlink ref="I26" r:id="rId17"/>
    <hyperlink ref="W26" r:id="rId18"/>
    <hyperlink ref="W27" r:id="rId19"/>
    <hyperlink ref="I28" r:id="rId20"/>
    <hyperlink ref="W28" r:id="rId21"/>
    <hyperlink ref="I29" r:id="rId22"/>
    <hyperlink ref="W29" r:id="rId23"/>
    <hyperlink ref="W30" r:id="rId24"/>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Conte'!$D$147:$D$156</xm:f>
          </x14:formula1>
          <xm:sqref>A3:A1001</xm:sqref>
        </x14:dataValidation>
        <x14:dataValidation type="list" allowBlank="1" showInputMessage="1" showErrorMessage="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46.28515625" style="58" bestFit="1" customWidth="1"/>
    <col min="2" max="2" width="27" style="58" bestFit="1" customWidth="1"/>
    <col min="3" max="3" width="23.5703125" style="58" bestFit="1" customWidth="1"/>
    <col min="4" max="4" width="16.42578125" style="73" bestFit="1" customWidth="1"/>
    <col min="5" max="5" width="9.28515625" style="58" bestFit="1" customWidth="1"/>
    <col min="6" max="6" width="22" style="58" bestFit="1" customWidth="1"/>
    <col min="7" max="7" width="20.28515625" style="58" customWidth="1"/>
    <col min="8" max="8" width="18.7109375" style="58" bestFit="1" customWidth="1"/>
    <col min="9" max="9" width="29.5703125" style="58" bestFit="1" customWidth="1"/>
    <col min="10" max="10" width="23.8554687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69.42578125" style="58" bestFit="1" customWidth="1"/>
    <col min="22" max="22" width="53.7109375" style="58" bestFit="1" customWidth="1"/>
    <col min="23" max="16384" width="14.42578125" style="58"/>
  </cols>
  <sheetData>
    <row r="1" spans="1:29" ht="12.75">
      <c r="A1" s="37" t="s">
        <v>18</v>
      </c>
      <c r="B1" s="71"/>
      <c r="C1" s="36" t="s">
        <v>396</v>
      </c>
      <c r="D1" s="71"/>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1179</v>
      </c>
      <c r="V2" s="40" t="s">
        <v>417</v>
      </c>
    </row>
    <row r="3" spans="1:29" ht="12.75">
      <c r="A3" s="43" t="s">
        <v>329</v>
      </c>
      <c r="B3" s="72" t="s">
        <v>1180</v>
      </c>
      <c r="C3" s="43" t="s">
        <v>386</v>
      </c>
      <c r="D3" s="73">
        <v>20</v>
      </c>
      <c r="E3" s="60"/>
      <c r="F3" s="60"/>
      <c r="G3" s="43"/>
      <c r="H3" s="43"/>
      <c r="I3" s="34" t="s">
        <v>1181</v>
      </c>
      <c r="J3" s="43" t="s">
        <v>1182</v>
      </c>
      <c r="K3" s="44" t="s">
        <v>387</v>
      </c>
      <c r="L3" s="44"/>
      <c r="M3" s="44"/>
      <c r="N3" s="44"/>
      <c r="O3" s="44"/>
      <c r="P3" s="44" t="s">
        <v>388</v>
      </c>
      <c r="Q3" s="44"/>
      <c r="R3" s="44"/>
      <c r="S3" s="44"/>
      <c r="T3" s="44"/>
      <c r="U3" s="58" t="s">
        <v>1183</v>
      </c>
    </row>
    <row r="4" spans="1:29" ht="12.75">
      <c r="A4" s="43" t="s">
        <v>329</v>
      </c>
      <c r="B4" s="72" t="s">
        <v>1184</v>
      </c>
      <c r="C4" s="43" t="s">
        <v>386</v>
      </c>
      <c r="D4" s="74">
        <v>28</v>
      </c>
      <c r="E4" s="43"/>
      <c r="F4" s="43"/>
      <c r="G4" s="43"/>
      <c r="H4" s="43"/>
      <c r="I4" s="34" t="s">
        <v>1185</v>
      </c>
      <c r="J4" s="43" t="s">
        <v>1186</v>
      </c>
      <c r="K4" s="74" t="s">
        <v>387</v>
      </c>
      <c r="L4" s="74" t="s">
        <v>388</v>
      </c>
      <c r="M4" s="44" t="s">
        <v>388</v>
      </c>
      <c r="N4" s="44"/>
      <c r="O4" s="44"/>
      <c r="P4" s="44"/>
      <c r="Q4" s="44" t="s">
        <v>388</v>
      </c>
      <c r="R4" s="44"/>
      <c r="S4" s="44"/>
      <c r="T4" s="44"/>
      <c r="U4" s="42" t="s">
        <v>1187</v>
      </c>
      <c r="V4" s="42"/>
    </row>
    <row r="5" spans="1:29" ht="12.75">
      <c r="A5" s="43" t="s">
        <v>329</v>
      </c>
      <c r="B5" s="72" t="s">
        <v>1188</v>
      </c>
      <c r="C5" s="43" t="s">
        <v>390</v>
      </c>
      <c r="D5" s="74"/>
      <c r="E5" s="43"/>
      <c r="F5" s="43"/>
      <c r="G5" s="43"/>
      <c r="H5" s="43"/>
      <c r="I5" s="34" t="s">
        <v>1189</v>
      </c>
      <c r="J5" s="43" t="s">
        <v>1190</v>
      </c>
      <c r="K5" s="74" t="s">
        <v>387</v>
      </c>
      <c r="L5" s="74"/>
      <c r="M5" s="44" t="s">
        <v>388</v>
      </c>
      <c r="N5" s="44"/>
      <c r="O5" s="44"/>
      <c r="P5" s="44"/>
      <c r="Q5" s="44"/>
      <c r="R5" s="44"/>
      <c r="S5" s="44"/>
      <c r="T5" s="44"/>
      <c r="V5" s="42"/>
    </row>
    <row r="6" spans="1:29" ht="12.75">
      <c r="A6" s="43" t="s">
        <v>329</v>
      </c>
      <c r="B6" s="72" t="s">
        <v>1191</v>
      </c>
      <c r="C6" s="43" t="s">
        <v>386</v>
      </c>
      <c r="E6" s="60"/>
      <c r="F6" s="60"/>
      <c r="G6" s="43"/>
      <c r="H6" s="43"/>
      <c r="I6" s="34" t="s">
        <v>1192</v>
      </c>
      <c r="J6" s="43" t="s">
        <v>1193</v>
      </c>
      <c r="K6" s="44" t="s">
        <v>387</v>
      </c>
      <c r="L6" s="44" t="s">
        <v>388</v>
      </c>
      <c r="M6" s="44"/>
      <c r="N6" s="44"/>
      <c r="O6" s="44"/>
      <c r="P6" s="44"/>
      <c r="Q6" s="44"/>
      <c r="R6" s="44"/>
      <c r="S6" s="44"/>
      <c r="T6" s="44"/>
      <c r="V6" s="42"/>
    </row>
    <row r="7" spans="1:29" ht="12.75">
      <c r="A7" s="43" t="s">
        <v>329</v>
      </c>
      <c r="B7" s="72" t="s">
        <v>1194</v>
      </c>
      <c r="C7" s="43" t="s">
        <v>386</v>
      </c>
      <c r="D7" s="44"/>
      <c r="E7" s="42"/>
      <c r="F7" s="42"/>
      <c r="G7" s="43" t="s">
        <v>424</v>
      </c>
      <c r="H7" s="43" t="s">
        <v>1195</v>
      </c>
      <c r="I7" s="34" t="s">
        <v>1196</v>
      </c>
      <c r="J7" s="43" t="s">
        <v>1197</v>
      </c>
      <c r="K7" s="42" t="s">
        <v>387</v>
      </c>
      <c r="L7" s="44" t="s">
        <v>388</v>
      </c>
      <c r="M7" s="44" t="s">
        <v>388</v>
      </c>
      <c r="N7" s="42"/>
      <c r="O7" s="42"/>
      <c r="P7" s="42"/>
      <c r="Q7" s="42"/>
      <c r="R7" s="42"/>
      <c r="S7" s="42"/>
      <c r="T7" s="42"/>
      <c r="U7" s="42" t="s">
        <v>1198</v>
      </c>
      <c r="V7" s="42"/>
      <c r="W7" s="42"/>
      <c r="X7" s="42"/>
      <c r="Y7" s="42"/>
      <c r="Z7" s="42"/>
      <c r="AA7" s="42"/>
      <c r="AB7" s="42"/>
      <c r="AC7" s="42"/>
    </row>
    <row r="8" spans="1:29" ht="12.75">
      <c r="A8" s="43" t="s">
        <v>329</v>
      </c>
      <c r="B8" s="72" t="s">
        <v>1199</v>
      </c>
      <c r="C8" s="43" t="s">
        <v>390</v>
      </c>
      <c r="D8" s="74">
        <v>30</v>
      </c>
      <c r="E8" s="43"/>
      <c r="F8" s="43"/>
      <c r="G8" s="43" t="s">
        <v>1200</v>
      </c>
      <c r="H8" s="43" t="s">
        <v>1201</v>
      </c>
      <c r="I8" s="34" t="s">
        <v>1202</v>
      </c>
      <c r="J8" s="43" t="s">
        <v>1203</v>
      </c>
      <c r="K8" s="74" t="s">
        <v>387</v>
      </c>
      <c r="L8" s="74" t="s">
        <v>388</v>
      </c>
      <c r="M8" s="44" t="s">
        <v>388</v>
      </c>
      <c r="N8" s="44"/>
      <c r="O8" s="44" t="s">
        <v>388</v>
      </c>
      <c r="P8" s="44" t="s">
        <v>388</v>
      </c>
      <c r="Q8" s="44" t="s">
        <v>388</v>
      </c>
      <c r="R8" s="44"/>
      <c r="S8" s="44"/>
      <c r="T8" s="44"/>
      <c r="V8" s="42"/>
    </row>
    <row r="9" spans="1:29" ht="12.75">
      <c r="A9" s="43" t="s">
        <v>329</v>
      </c>
      <c r="B9" s="72" t="s">
        <v>1204</v>
      </c>
      <c r="C9" s="43" t="s">
        <v>390</v>
      </c>
      <c r="D9" s="73">
        <v>26</v>
      </c>
      <c r="E9" s="42">
        <v>1</v>
      </c>
      <c r="F9" s="60" t="s">
        <v>392</v>
      </c>
      <c r="G9" s="43"/>
      <c r="H9" s="43"/>
      <c r="I9" s="34" t="s">
        <v>1205</v>
      </c>
      <c r="J9" s="59" t="s">
        <v>1206</v>
      </c>
      <c r="K9" s="44" t="s">
        <v>387</v>
      </c>
      <c r="L9" s="44" t="s">
        <v>388</v>
      </c>
      <c r="M9" s="44" t="s">
        <v>388</v>
      </c>
      <c r="N9" s="44"/>
      <c r="O9" s="44"/>
      <c r="P9" s="44" t="s">
        <v>388</v>
      </c>
      <c r="Q9" s="44"/>
      <c r="R9" s="44"/>
      <c r="S9" s="44"/>
      <c r="T9" s="44"/>
      <c r="U9" s="58" t="s">
        <v>1207</v>
      </c>
      <c r="V9" s="75"/>
      <c r="W9" s="75"/>
    </row>
    <row r="10" spans="1:29" ht="12.75">
      <c r="A10" s="43" t="s">
        <v>329</v>
      </c>
      <c r="B10" s="72" t="s">
        <v>1208</v>
      </c>
      <c r="C10" s="43" t="s">
        <v>386</v>
      </c>
      <c r="D10" s="73">
        <v>25</v>
      </c>
      <c r="E10" s="42"/>
      <c r="F10" s="60"/>
      <c r="G10" s="43"/>
      <c r="H10" s="43"/>
      <c r="I10" s="34" t="s">
        <v>1209</v>
      </c>
      <c r="J10" s="43" t="s">
        <v>1210</v>
      </c>
      <c r="K10" s="44" t="s">
        <v>387</v>
      </c>
      <c r="L10" s="44"/>
      <c r="M10" s="44" t="s">
        <v>388</v>
      </c>
      <c r="N10" s="44"/>
      <c r="O10" s="44"/>
      <c r="P10" s="44"/>
      <c r="Q10" s="44"/>
      <c r="R10" s="44"/>
      <c r="S10" s="44"/>
      <c r="T10" s="44"/>
    </row>
    <row r="11" spans="1:29" ht="12.75">
      <c r="A11" s="43" t="s">
        <v>329</v>
      </c>
      <c r="B11" s="72" t="s">
        <v>1211</v>
      </c>
      <c r="C11" s="43" t="s">
        <v>386</v>
      </c>
      <c r="E11" s="42"/>
      <c r="F11" s="60"/>
      <c r="G11" s="43"/>
      <c r="H11" s="43"/>
      <c r="I11" s="34" t="s">
        <v>1212</v>
      </c>
      <c r="J11" s="43" t="s">
        <v>1213</v>
      </c>
      <c r="K11" s="44" t="s">
        <v>387</v>
      </c>
      <c r="L11" s="44"/>
      <c r="M11" s="44"/>
      <c r="N11" s="44"/>
      <c r="O11" s="44"/>
      <c r="P11" s="44"/>
      <c r="Q11" s="44"/>
      <c r="R11" s="44"/>
      <c r="S11" s="44"/>
      <c r="T11" s="44"/>
      <c r="V11" s="42"/>
    </row>
    <row r="12" spans="1:29" ht="12.75">
      <c r="A12" s="43" t="s">
        <v>329</v>
      </c>
      <c r="B12" s="72" t="s">
        <v>1214</v>
      </c>
      <c r="C12" s="43" t="s">
        <v>386</v>
      </c>
      <c r="D12" s="73">
        <v>18</v>
      </c>
      <c r="E12" s="42">
        <v>3</v>
      </c>
      <c r="F12" s="60"/>
      <c r="G12" s="43"/>
      <c r="H12" s="43"/>
      <c r="I12" s="34" t="s">
        <v>1212</v>
      </c>
      <c r="J12" s="43" t="s">
        <v>1213</v>
      </c>
      <c r="K12" s="44" t="s">
        <v>387</v>
      </c>
      <c r="L12" s="44"/>
      <c r="M12" s="44"/>
      <c r="N12" s="44"/>
      <c r="O12" s="44"/>
      <c r="P12" s="44" t="s">
        <v>388</v>
      </c>
      <c r="Q12" s="44"/>
      <c r="R12" s="44"/>
      <c r="S12" s="44"/>
      <c r="T12" s="44"/>
      <c r="U12" s="58" t="s">
        <v>1215</v>
      </c>
      <c r="V12" s="42" t="s">
        <v>1216</v>
      </c>
    </row>
    <row r="13" spans="1:29" ht="12.75">
      <c r="A13" s="43" t="s">
        <v>329</v>
      </c>
      <c r="B13" s="72" t="s">
        <v>1217</v>
      </c>
      <c r="C13" s="43" t="s">
        <v>386</v>
      </c>
      <c r="D13" s="73">
        <v>27</v>
      </c>
      <c r="E13" s="42"/>
      <c r="F13" s="60"/>
      <c r="G13" s="43"/>
      <c r="H13" s="43"/>
      <c r="I13" s="34" t="s">
        <v>1218</v>
      </c>
      <c r="J13" s="43" t="s">
        <v>1219</v>
      </c>
      <c r="K13" s="44" t="s">
        <v>387</v>
      </c>
      <c r="L13" s="44"/>
      <c r="M13" s="44" t="s">
        <v>388</v>
      </c>
      <c r="N13" s="44"/>
      <c r="O13" s="44"/>
      <c r="P13" s="44"/>
      <c r="Q13" s="44"/>
      <c r="R13" s="44"/>
      <c r="S13" s="44"/>
      <c r="T13" s="44"/>
    </row>
    <row r="14" spans="1:29" ht="12.75">
      <c r="A14" s="43" t="s">
        <v>329</v>
      </c>
      <c r="B14" s="72" t="s">
        <v>1220</v>
      </c>
      <c r="C14" s="43" t="s">
        <v>390</v>
      </c>
      <c r="D14" s="74"/>
      <c r="E14" s="43"/>
      <c r="F14" s="43"/>
      <c r="G14" s="43"/>
      <c r="H14" s="43"/>
      <c r="I14" s="34" t="s">
        <v>1221</v>
      </c>
      <c r="J14" s="43" t="s">
        <v>1222</v>
      </c>
      <c r="K14" s="74" t="s">
        <v>387</v>
      </c>
      <c r="L14" s="74"/>
      <c r="M14" s="44" t="s">
        <v>388</v>
      </c>
      <c r="N14" s="44"/>
      <c r="O14" s="44"/>
      <c r="P14" s="44"/>
      <c r="Q14" s="44"/>
      <c r="R14" s="44"/>
      <c r="S14" s="44"/>
      <c r="T14" s="44"/>
      <c r="V14" s="42"/>
    </row>
    <row r="15" spans="1:29" ht="12.75">
      <c r="A15" s="43" t="s">
        <v>331</v>
      </c>
      <c r="B15" s="72" t="s">
        <v>1220</v>
      </c>
      <c r="C15" s="43" t="s">
        <v>390</v>
      </c>
      <c r="D15" s="44"/>
      <c r="E15" s="60"/>
      <c r="F15" s="60"/>
      <c r="G15" s="43"/>
      <c r="H15" s="43"/>
      <c r="I15" s="34" t="s">
        <v>1221</v>
      </c>
      <c r="J15" s="43" t="s">
        <v>1222</v>
      </c>
      <c r="K15" s="44" t="s">
        <v>387</v>
      </c>
      <c r="L15" s="44"/>
      <c r="M15" s="44" t="s">
        <v>388</v>
      </c>
      <c r="N15" s="44"/>
      <c r="O15" s="44"/>
      <c r="P15" s="44"/>
      <c r="Q15" s="44"/>
      <c r="R15" s="44"/>
      <c r="S15" s="44"/>
      <c r="T15" s="44"/>
      <c r="V15" s="42"/>
    </row>
    <row r="16" spans="1:29" ht="12.75">
      <c r="A16" s="43" t="s">
        <v>329</v>
      </c>
      <c r="B16" s="72" t="s">
        <v>696</v>
      </c>
      <c r="C16" s="43" t="s">
        <v>386</v>
      </c>
      <c r="D16" s="44">
        <v>110</v>
      </c>
      <c r="E16" s="60"/>
      <c r="F16" s="60"/>
      <c r="G16" s="43"/>
      <c r="H16" s="43" t="s">
        <v>1223</v>
      </c>
      <c r="I16" s="34" t="s">
        <v>1224</v>
      </c>
      <c r="J16" s="43" t="s">
        <v>1225</v>
      </c>
      <c r="K16" s="44" t="s">
        <v>387</v>
      </c>
      <c r="L16" s="44" t="s">
        <v>388</v>
      </c>
      <c r="M16" s="44" t="s">
        <v>388</v>
      </c>
      <c r="N16" s="44"/>
      <c r="O16" s="44"/>
      <c r="P16" s="44" t="s">
        <v>388</v>
      </c>
      <c r="Q16" s="44" t="s">
        <v>388</v>
      </c>
      <c r="R16" s="44"/>
      <c r="S16" s="44" t="s">
        <v>388</v>
      </c>
      <c r="T16" s="44"/>
      <c r="V16" s="42" t="s">
        <v>1226</v>
      </c>
    </row>
    <row r="17" spans="1:22" ht="12.75">
      <c r="A17" s="43" t="s">
        <v>331</v>
      </c>
      <c r="B17" s="72" t="s">
        <v>696</v>
      </c>
      <c r="C17" s="43" t="s">
        <v>386</v>
      </c>
      <c r="D17" s="74">
        <v>110</v>
      </c>
      <c r="E17" s="43"/>
      <c r="F17" s="43"/>
      <c r="G17" s="43"/>
      <c r="H17" s="43" t="s">
        <v>1223</v>
      </c>
      <c r="I17" s="34" t="s">
        <v>1224</v>
      </c>
      <c r="J17" s="43" t="s">
        <v>1225</v>
      </c>
      <c r="K17" s="74" t="s">
        <v>387</v>
      </c>
      <c r="L17" s="74" t="s">
        <v>388</v>
      </c>
      <c r="M17" s="44" t="s">
        <v>388</v>
      </c>
      <c r="N17" s="44"/>
      <c r="O17" s="44"/>
      <c r="P17" s="44" t="s">
        <v>388</v>
      </c>
      <c r="Q17" s="44" t="s">
        <v>388</v>
      </c>
      <c r="R17" s="44"/>
      <c r="S17" s="44" t="s">
        <v>388</v>
      </c>
      <c r="T17" s="44"/>
      <c r="U17" s="42"/>
      <c r="V17" s="42" t="s">
        <v>1226</v>
      </c>
    </row>
    <row r="18" spans="1:22" ht="12.75">
      <c r="A18" s="43" t="s">
        <v>331</v>
      </c>
      <c r="B18" s="72" t="s">
        <v>1227</v>
      </c>
      <c r="C18" s="43" t="s">
        <v>386</v>
      </c>
      <c r="D18" s="73">
        <v>30</v>
      </c>
      <c r="E18" s="60"/>
      <c r="F18" s="60"/>
      <c r="G18" s="43"/>
      <c r="H18" s="43" t="s">
        <v>1228</v>
      </c>
      <c r="I18" s="34" t="s">
        <v>1229</v>
      </c>
      <c r="J18" s="43" t="s">
        <v>1230</v>
      </c>
      <c r="K18" s="44" t="s">
        <v>387</v>
      </c>
      <c r="L18" s="44"/>
      <c r="M18" s="44" t="s">
        <v>388</v>
      </c>
      <c r="N18" s="44"/>
      <c r="O18" s="44"/>
      <c r="P18" s="44"/>
      <c r="Q18" s="44"/>
      <c r="R18" s="44"/>
      <c r="S18" s="44"/>
      <c r="T18" s="44"/>
      <c r="U18" s="58" t="s">
        <v>1231</v>
      </c>
      <c r="V18" s="42"/>
    </row>
    <row r="19" spans="1:22" ht="12.75">
      <c r="A19" s="43" t="s">
        <v>329</v>
      </c>
      <c r="B19" s="72" t="s">
        <v>1232</v>
      </c>
      <c r="C19" s="43" t="s">
        <v>386</v>
      </c>
      <c r="D19" s="44"/>
      <c r="E19" s="60"/>
      <c r="F19" s="60"/>
      <c r="G19" s="43"/>
      <c r="H19" s="43"/>
      <c r="I19" s="34" t="s">
        <v>1233</v>
      </c>
      <c r="J19" s="43" t="s">
        <v>1234</v>
      </c>
      <c r="K19" s="44" t="s">
        <v>387</v>
      </c>
      <c r="L19" s="44"/>
      <c r="M19" s="44" t="s">
        <v>388</v>
      </c>
      <c r="N19" s="44"/>
      <c r="O19" s="44"/>
      <c r="P19" s="44"/>
      <c r="Q19" s="44"/>
      <c r="R19" s="44"/>
      <c r="S19" s="44"/>
      <c r="T19" s="44"/>
      <c r="V19" s="42"/>
    </row>
    <row r="20" spans="1:22" ht="12.75">
      <c r="A20" s="43" t="s">
        <v>329</v>
      </c>
      <c r="B20" s="72" t="s">
        <v>1235</v>
      </c>
      <c r="C20" s="43" t="s">
        <v>386</v>
      </c>
      <c r="D20" s="74"/>
      <c r="E20" s="43"/>
      <c r="F20" s="43"/>
      <c r="G20" s="43"/>
      <c r="H20" s="43"/>
      <c r="I20" s="34" t="s">
        <v>1236</v>
      </c>
      <c r="J20" s="43" t="s">
        <v>1237</v>
      </c>
      <c r="K20" s="74" t="s">
        <v>387</v>
      </c>
      <c r="L20" s="74"/>
      <c r="M20" s="44" t="s">
        <v>388</v>
      </c>
      <c r="N20" s="44"/>
      <c r="O20" s="44"/>
      <c r="P20" s="44"/>
      <c r="Q20" s="44"/>
      <c r="R20" s="44"/>
      <c r="S20" s="44"/>
      <c r="T20" s="44"/>
      <c r="U20" s="58" t="s">
        <v>1238</v>
      </c>
      <c r="V20" s="42"/>
    </row>
    <row r="21" spans="1:22" ht="12.75">
      <c r="A21" s="43" t="s">
        <v>329</v>
      </c>
      <c r="B21" s="72" t="s">
        <v>1239</v>
      </c>
      <c r="C21" s="43" t="s">
        <v>386</v>
      </c>
      <c r="D21" s="73">
        <v>18</v>
      </c>
      <c r="E21" s="60"/>
      <c r="F21" s="60"/>
      <c r="G21" s="43"/>
      <c r="H21" s="43"/>
      <c r="I21" s="34" t="s">
        <v>1240</v>
      </c>
      <c r="J21" s="43" t="s">
        <v>1241</v>
      </c>
      <c r="K21" s="44" t="s">
        <v>387</v>
      </c>
      <c r="L21" s="44"/>
      <c r="M21" s="44" t="s">
        <v>388</v>
      </c>
      <c r="N21" s="44"/>
      <c r="O21" s="44"/>
      <c r="P21" s="44"/>
      <c r="Q21" s="44"/>
      <c r="R21" s="44"/>
      <c r="S21" s="44"/>
      <c r="T21" s="44"/>
      <c r="V21" s="42" t="s">
        <v>1242</v>
      </c>
    </row>
    <row r="22" spans="1:22" ht="12.75">
      <c r="A22" s="43" t="s">
        <v>331</v>
      </c>
      <c r="B22" s="72" t="s">
        <v>1239</v>
      </c>
      <c r="C22" s="43" t="s">
        <v>386</v>
      </c>
      <c r="D22" s="74">
        <v>18</v>
      </c>
      <c r="E22" s="43"/>
      <c r="F22" s="43"/>
      <c r="G22" s="43"/>
      <c r="H22" s="43"/>
      <c r="I22" s="34" t="s">
        <v>1240</v>
      </c>
      <c r="J22" s="43" t="s">
        <v>1241</v>
      </c>
      <c r="K22" s="74" t="s">
        <v>387</v>
      </c>
      <c r="L22" s="74"/>
      <c r="M22" s="44" t="s">
        <v>388</v>
      </c>
      <c r="N22" s="44"/>
      <c r="O22" s="44"/>
      <c r="P22" s="44"/>
      <c r="Q22" s="44"/>
      <c r="R22" s="44"/>
      <c r="S22" s="44"/>
      <c r="T22" s="44"/>
      <c r="U22" s="42"/>
      <c r="V22" s="42" t="s">
        <v>1242</v>
      </c>
    </row>
    <row r="23" spans="1:22" ht="12.75">
      <c r="A23" s="43" t="s">
        <v>331</v>
      </c>
      <c r="B23" s="72" t="s">
        <v>1243</v>
      </c>
      <c r="C23" s="43" t="s">
        <v>386</v>
      </c>
      <c r="D23" s="74">
        <v>11</v>
      </c>
      <c r="E23" s="43"/>
      <c r="F23" s="43"/>
      <c r="G23" s="43"/>
      <c r="H23" s="43"/>
      <c r="I23" s="34" t="s">
        <v>1244</v>
      </c>
      <c r="J23" s="43" t="s">
        <v>1245</v>
      </c>
      <c r="K23" s="74" t="s">
        <v>387</v>
      </c>
      <c r="L23" s="74"/>
      <c r="M23" s="44" t="s">
        <v>388</v>
      </c>
      <c r="N23" s="44"/>
      <c r="O23" s="44"/>
      <c r="P23" s="44"/>
      <c r="Q23" s="44"/>
      <c r="R23" s="44"/>
      <c r="S23" s="44"/>
      <c r="T23" s="44"/>
      <c r="U23" s="42" t="s">
        <v>1246</v>
      </c>
      <c r="V23" s="42"/>
    </row>
    <row r="24" spans="1:22" ht="12.75">
      <c r="A24" s="43" t="s">
        <v>331</v>
      </c>
      <c r="B24" s="72" t="s">
        <v>1247</v>
      </c>
      <c r="C24" s="43" t="s">
        <v>386</v>
      </c>
      <c r="D24" s="44">
        <v>7</v>
      </c>
      <c r="E24" s="60"/>
      <c r="F24" s="60"/>
      <c r="G24" s="43"/>
      <c r="H24" s="43"/>
      <c r="I24" s="34" t="s">
        <v>1248</v>
      </c>
      <c r="J24" s="43" t="s">
        <v>1249</v>
      </c>
      <c r="K24" s="44" t="s">
        <v>387</v>
      </c>
      <c r="L24" s="44"/>
      <c r="M24" s="44" t="s">
        <v>388</v>
      </c>
      <c r="N24" s="44"/>
      <c r="O24" s="44"/>
      <c r="P24" s="44"/>
      <c r="Q24" s="44"/>
      <c r="R24" s="44"/>
      <c r="S24" s="44"/>
      <c r="T24" s="44"/>
      <c r="U24" s="42"/>
      <c r="V24" s="42"/>
    </row>
    <row r="25" spans="1:22" ht="12.75">
      <c r="A25" s="43" t="s">
        <v>329</v>
      </c>
      <c r="B25" s="72" t="s">
        <v>1250</v>
      </c>
      <c r="C25" s="43" t="s">
        <v>386</v>
      </c>
      <c r="D25" s="44"/>
      <c r="E25" s="60">
        <v>4</v>
      </c>
      <c r="F25" s="60"/>
      <c r="G25" s="43"/>
      <c r="H25" s="43"/>
      <c r="I25" s="34"/>
      <c r="J25" s="43"/>
      <c r="K25" s="44"/>
      <c r="L25" s="44"/>
      <c r="M25" s="44"/>
      <c r="N25" s="44"/>
      <c r="O25" s="44"/>
      <c r="P25" s="44"/>
      <c r="Q25" s="44"/>
      <c r="R25" s="44"/>
      <c r="S25" s="44"/>
      <c r="T25" s="44"/>
      <c r="V25" s="58" t="s">
        <v>1251</v>
      </c>
    </row>
    <row r="26" spans="1:22" ht="12.75">
      <c r="A26" s="43" t="s">
        <v>331</v>
      </c>
      <c r="B26" s="72" t="s">
        <v>1250</v>
      </c>
      <c r="C26" s="43" t="s">
        <v>386</v>
      </c>
      <c r="E26" s="60">
        <v>4</v>
      </c>
      <c r="F26" s="60"/>
      <c r="G26" s="43"/>
      <c r="H26" s="43"/>
      <c r="I26" s="34"/>
      <c r="J26" s="43"/>
      <c r="K26" s="44"/>
      <c r="L26" s="44"/>
      <c r="M26" s="44"/>
      <c r="N26" s="44"/>
      <c r="O26" s="44"/>
      <c r="P26" s="44"/>
      <c r="Q26" s="44"/>
      <c r="R26" s="44"/>
      <c r="S26" s="44"/>
      <c r="T26" s="44"/>
      <c r="V26" s="42" t="s">
        <v>1251</v>
      </c>
    </row>
    <row r="27" spans="1:22" ht="12.75">
      <c r="A27" s="43" t="s">
        <v>331</v>
      </c>
      <c r="B27" s="72" t="s">
        <v>1252</v>
      </c>
      <c r="C27" s="43" t="s">
        <v>386</v>
      </c>
      <c r="D27" s="44"/>
      <c r="E27" s="60"/>
      <c r="F27" s="60"/>
      <c r="G27" s="43"/>
      <c r="H27" s="43"/>
      <c r="I27" s="34" t="s">
        <v>1253</v>
      </c>
      <c r="J27" s="43" t="s">
        <v>1254</v>
      </c>
      <c r="K27" s="44" t="s">
        <v>387</v>
      </c>
      <c r="L27" s="44"/>
      <c r="M27" s="44" t="s">
        <v>388</v>
      </c>
      <c r="N27" s="44"/>
      <c r="O27" s="44"/>
      <c r="P27" s="44"/>
      <c r="Q27" s="44"/>
      <c r="R27" s="44"/>
      <c r="S27" s="44"/>
      <c r="T27" s="44"/>
      <c r="U27" s="58" t="s">
        <v>1255</v>
      </c>
      <c r="V27" s="42"/>
    </row>
    <row r="28" spans="1:22" ht="12.75">
      <c r="A28" s="43" t="s">
        <v>329</v>
      </c>
      <c r="B28" s="72" t="s">
        <v>1256</v>
      </c>
      <c r="C28" s="43" t="s">
        <v>386</v>
      </c>
      <c r="D28" s="74"/>
      <c r="E28" s="43"/>
      <c r="F28" s="43"/>
      <c r="G28" s="43"/>
      <c r="H28" s="43"/>
      <c r="I28" s="34"/>
      <c r="J28" s="43"/>
      <c r="K28" s="74"/>
      <c r="L28" s="74"/>
      <c r="M28" s="44"/>
      <c r="N28" s="44"/>
      <c r="O28" s="44"/>
      <c r="P28" s="44"/>
      <c r="Q28" s="44"/>
      <c r="R28" s="44"/>
      <c r="S28" s="44"/>
      <c r="T28" s="44"/>
      <c r="U28" s="42" t="s">
        <v>1257</v>
      </c>
      <c r="V28" s="42"/>
    </row>
    <row r="29" spans="1:22" ht="12.75">
      <c r="A29" s="43" t="s">
        <v>329</v>
      </c>
      <c r="B29" s="72" t="s">
        <v>1258</v>
      </c>
      <c r="C29" s="43" t="s">
        <v>386</v>
      </c>
      <c r="E29" s="60"/>
      <c r="F29" s="60"/>
      <c r="G29" s="43"/>
      <c r="H29" s="43"/>
      <c r="I29" s="34" t="s">
        <v>1259</v>
      </c>
      <c r="J29" s="43" t="s">
        <v>1260</v>
      </c>
      <c r="K29" s="44" t="s">
        <v>387</v>
      </c>
      <c r="L29" s="44"/>
      <c r="M29" s="44" t="s">
        <v>388</v>
      </c>
      <c r="N29" s="44"/>
      <c r="O29" s="44"/>
      <c r="P29" s="44"/>
      <c r="Q29" s="44"/>
      <c r="R29" s="44"/>
      <c r="S29" s="44"/>
      <c r="T29" s="44"/>
      <c r="V29" s="42" t="s">
        <v>1261</v>
      </c>
    </row>
    <row r="30" spans="1:22" ht="12.75">
      <c r="A30" s="43" t="s">
        <v>331</v>
      </c>
      <c r="B30" s="72" t="s">
        <v>1258</v>
      </c>
      <c r="C30" s="43" t="s">
        <v>386</v>
      </c>
      <c r="E30" s="60"/>
      <c r="F30" s="60"/>
      <c r="G30" s="43"/>
      <c r="H30" s="43"/>
      <c r="I30" s="34" t="s">
        <v>1259</v>
      </c>
      <c r="J30" s="43" t="s">
        <v>1260</v>
      </c>
      <c r="K30" s="44" t="s">
        <v>387</v>
      </c>
      <c r="L30" s="44"/>
      <c r="M30" s="44" t="s">
        <v>388</v>
      </c>
      <c r="N30" s="44"/>
      <c r="O30" s="44"/>
      <c r="P30" s="44"/>
      <c r="Q30" s="44"/>
      <c r="R30" s="44"/>
      <c r="S30" s="44"/>
      <c r="T30" s="44"/>
      <c r="V30" s="42" t="s">
        <v>1261</v>
      </c>
    </row>
    <row r="31" spans="1:22" ht="12.75">
      <c r="A31" s="43" t="s">
        <v>335</v>
      </c>
      <c r="B31" s="72" t="s">
        <v>1262</v>
      </c>
      <c r="C31" s="43" t="s">
        <v>386</v>
      </c>
      <c r="E31" s="60"/>
      <c r="F31" s="60"/>
      <c r="G31" s="43" t="s">
        <v>461</v>
      </c>
      <c r="H31" s="43" t="s">
        <v>1263</v>
      </c>
      <c r="I31" s="34" t="s">
        <v>1264</v>
      </c>
      <c r="J31" s="43" t="s">
        <v>1265</v>
      </c>
      <c r="K31" s="44" t="s">
        <v>387</v>
      </c>
      <c r="L31" s="44" t="s">
        <v>388</v>
      </c>
      <c r="M31" s="44"/>
      <c r="N31" s="44"/>
      <c r="O31" s="44"/>
      <c r="P31" s="44"/>
      <c r="Q31" s="44"/>
      <c r="R31" s="44"/>
      <c r="S31" s="44"/>
      <c r="T31" s="44"/>
      <c r="V31" s="42"/>
    </row>
    <row r="32" spans="1:22" ht="12.75">
      <c r="A32" s="43" t="s">
        <v>335</v>
      </c>
      <c r="B32" s="72" t="s">
        <v>1266</v>
      </c>
      <c r="C32" s="43" t="s">
        <v>386</v>
      </c>
      <c r="D32" s="74"/>
      <c r="E32" s="43"/>
      <c r="F32" s="43"/>
      <c r="G32" s="43"/>
      <c r="H32" s="43"/>
      <c r="I32" s="34" t="s">
        <v>1267</v>
      </c>
      <c r="J32" s="43" t="s">
        <v>1268</v>
      </c>
      <c r="K32" s="74" t="s">
        <v>387</v>
      </c>
      <c r="L32" s="74"/>
      <c r="M32" s="44" t="s">
        <v>388</v>
      </c>
      <c r="N32" s="44"/>
      <c r="O32" s="44"/>
      <c r="P32" s="44"/>
      <c r="Q32" s="44"/>
      <c r="R32" s="44"/>
      <c r="S32" s="44"/>
      <c r="T32" s="44"/>
      <c r="V32" s="42"/>
    </row>
    <row r="33" spans="1:22" ht="12.75">
      <c r="A33" s="43" t="s">
        <v>335</v>
      </c>
      <c r="B33" s="72" t="s">
        <v>1269</v>
      </c>
      <c r="C33" s="43" t="s">
        <v>386</v>
      </c>
      <c r="D33" s="74">
        <v>62</v>
      </c>
      <c r="E33" s="43"/>
      <c r="F33" s="43"/>
      <c r="G33" s="43"/>
      <c r="H33" s="43"/>
      <c r="I33" s="34"/>
      <c r="J33" s="43" t="s">
        <v>1270</v>
      </c>
      <c r="K33" s="74" t="s">
        <v>387</v>
      </c>
      <c r="L33" s="74" t="s">
        <v>388</v>
      </c>
      <c r="M33" s="44" t="s">
        <v>388</v>
      </c>
      <c r="N33" s="44"/>
      <c r="O33" s="44"/>
      <c r="P33" s="44"/>
      <c r="Q33" s="44"/>
      <c r="R33" s="44"/>
      <c r="S33" s="44"/>
      <c r="T33" s="44"/>
      <c r="U33" s="58" t="s">
        <v>1271</v>
      </c>
      <c r="V33" s="42"/>
    </row>
    <row r="34" spans="1:22" ht="12.75">
      <c r="A34" s="43" t="s">
        <v>335</v>
      </c>
      <c r="B34" s="72" t="s">
        <v>1272</v>
      </c>
      <c r="C34" s="43" t="s">
        <v>386</v>
      </c>
      <c r="D34" s="44"/>
      <c r="E34" s="60"/>
      <c r="F34" s="60"/>
      <c r="G34" s="43"/>
      <c r="H34" s="43"/>
      <c r="I34" s="34" t="s">
        <v>1273</v>
      </c>
      <c r="J34" s="43" t="s">
        <v>1274</v>
      </c>
      <c r="K34" s="44" t="s">
        <v>387</v>
      </c>
      <c r="L34" s="44"/>
      <c r="M34" s="44" t="s">
        <v>388</v>
      </c>
      <c r="N34" s="44"/>
      <c r="O34" s="44"/>
      <c r="P34" s="44" t="s">
        <v>388</v>
      </c>
      <c r="Q34" s="44"/>
      <c r="R34" s="44" t="s">
        <v>388</v>
      </c>
      <c r="S34" s="44"/>
      <c r="T34" s="44"/>
      <c r="U34" s="58" t="s">
        <v>1275</v>
      </c>
      <c r="V34" s="42"/>
    </row>
    <row r="35" spans="1:22" ht="12.75">
      <c r="A35" s="43" t="s">
        <v>331</v>
      </c>
      <c r="B35" s="72" t="s">
        <v>1276</v>
      </c>
      <c r="C35" s="43" t="s">
        <v>386</v>
      </c>
      <c r="D35" s="44">
        <v>28</v>
      </c>
      <c r="E35" s="60">
        <v>8</v>
      </c>
      <c r="F35" s="60"/>
      <c r="G35" s="43"/>
      <c r="H35" s="43" t="s">
        <v>1277</v>
      </c>
      <c r="I35" s="34" t="s">
        <v>1278</v>
      </c>
      <c r="J35" s="43" t="s">
        <v>1279</v>
      </c>
      <c r="K35" s="44" t="s">
        <v>387</v>
      </c>
      <c r="L35" s="44"/>
      <c r="M35" s="44"/>
      <c r="N35" s="44"/>
      <c r="O35" s="44"/>
      <c r="P35" s="44" t="s">
        <v>388</v>
      </c>
      <c r="Q35" s="44"/>
      <c r="R35" s="44"/>
      <c r="S35" s="44"/>
      <c r="T35" s="44"/>
      <c r="U35" s="58" t="s">
        <v>1275</v>
      </c>
      <c r="V35" s="42"/>
    </row>
    <row r="36" spans="1:22" ht="12.75">
      <c r="A36" s="43" t="s">
        <v>335</v>
      </c>
      <c r="B36" s="72" t="s">
        <v>1276</v>
      </c>
      <c r="C36" s="43" t="s">
        <v>386</v>
      </c>
      <c r="D36" s="44">
        <v>28</v>
      </c>
      <c r="E36" s="60">
        <v>8</v>
      </c>
      <c r="F36" s="60"/>
      <c r="G36" s="43"/>
      <c r="H36" s="43" t="s">
        <v>1277</v>
      </c>
      <c r="I36" s="34" t="s">
        <v>1278</v>
      </c>
      <c r="J36" s="43" t="s">
        <v>1279</v>
      </c>
      <c r="K36" s="44" t="s">
        <v>387</v>
      </c>
      <c r="L36" s="44"/>
      <c r="M36" s="44"/>
      <c r="N36" s="44"/>
      <c r="O36" s="44"/>
      <c r="P36" s="44" t="s">
        <v>388</v>
      </c>
      <c r="Q36" s="44"/>
      <c r="R36" s="44"/>
      <c r="S36" s="44"/>
      <c r="T36" s="44"/>
      <c r="U36" s="58" t="s">
        <v>1275</v>
      </c>
      <c r="V36" s="42"/>
    </row>
    <row r="37" spans="1:22" ht="12.75">
      <c r="A37" s="43" t="s">
        <v>333</v>
      </c>
      <c r="B37" s="72" t="s">
        <v>1194</v>
      </c>
      <c r="C37" s="43" t="s">
        <v>386</v>
      </c>
      <c r="E37" s="60"/>
      <c r="F37" s="60"/>
      <c r="G37" s="43" t="s">
        <v>424</v>
      </c>
      <c r="H37" s="43" t="s">
        <v>1195</v>
      </c>
      <c r="I37" s="34" t="s">
        <v>1196</v>
      </c>
      <c r="J37" s="43" t="s">
        <v>1197</v>
      </c>
      <c r="K37" s="44" t="s">
        <v>387</v>
      </c>
      <c r="L37" s="44" t="s">
        <v>388</v>
      </c>
      <c r="M37" s="44" t="s">
        <v>388</v>
      </c>
      <c r="N37" s="44"/>
      <c r="O37" s="44"/>
      <c r="P37" s="44"/>
      <c r="Q37" s="44"/>
      <c r="R37" s="44"/>
      <c r="S37" s="44"/>
      <c r="T37" s="44"/>
      <c r="U37" s="58" t="s">
        <v>1198</v>
      </c>
      <c r="V37" s="42"/>
    </row>
    <row r="38" spans="1:22" ht="12.75">
      <c r="A38" s="43" t="s">
        <v>333</v>
      </c>
      <c r="B38" s="72" t="s">
        <v>1280</v>
      </c>
      <c r="C38" s="43" t="s">
        <v>386</v>
      </c>
      <c r="D38" s="74">
        <v>50</v>
      </c>
      <c r="E38" s="60"/>
      <c r="F38" s="60"/>
      <c r="G38" s="43"/>
      <c r="H38" s="43"/>
      <c r="I38" s="34" t="s">
        <v>1281</v>
      </c>
      <c r="J38" s="43" t="s">
        <v>1282</v>
      </c>
      <c r="K38" s="44" t="s">
        <v>387</v>
      </c>
      <c r="L38" s="44"/>
      <c r="M38" s="44" t="s">
        <v>388</v>
      </c>
      <c r="N38" s="44"/>
      <c r="O38" s="44"/>
      <c r="P38" s="44"/>
      <c r="Q38" s="44"/>
      <c r="R38" s="44" t="s">
        <v>388</v>
      </c>
      <c r="S38" s="44"/>
      <c r="T38" s="44"/>
      <c r="U38" s="58" t="s">
        <v>1198</v>
      </c>
      <c r="V38" s="42"/>
    </row>
    <row r="39" spans="1:22" ht="12.75">
      <c r="A39" s="43" t="s">
        <v>333</v>
      </c>
      <c r="B39" s="72" t="s">
        <v>1283</v>
      </c>
      <c r="C39" s="43" t="s">
        <v>390</v>
      </c>
      <c r="D39" s="74">
        <v>37</v>
      </c>
      <c r="E39" s="43"/>
      <c r="F39" s="43"/>
      <c r="G39" s="43"/>
      <c r="H39" s="43"/>
      <c r="I39" s="34" t="s">
        <v>1284</v>
      </c>
      <c r="J39" s="43" t="s">
        <v>1285</v>
      </c>
      <c r="K39" s="74" t="s">
        <v>387</v>
      </c>
      <c r="L39" s="74"/>
      <c r="M39" s="44" t="s">
        <v>388</v>
      </c>
      <c r="N39" s="44"/>
      <c r="O39" s="44"/>
      <c r="P39" s="44"/>
      <c r="Q39" s="44"/>
      <c r="R39" s="44"/>
      <c r="S39" s="44"/>
      <c r="T39" s="44"/>
      <c r="U39" s="42"/>
      <c r="V39" s="42"/>
    </row>
    <row r="40" spans="1:22" ht="12.75">
      <c r="A40" s="43" t="s">
        <v>333</v>
      </c>
      <c r="B40" s="72" t="s">
        <v>1227</v>
      </c>
      <c r="C40" s="43" t="s">
        <v>386</v>
      </c>
      <c r="D40" s="73">
        <v>30</v>
      </c>
      <c r="E40" s="60"/>
      <c r="F40" s="60"/>
      <c r="G40" s="43"/>
      <c r="H40" s="43" t="s">
        <v>1228</v>
      </c>
      <c r="I40" s="34" t="s">
        <v>1229</v>
      </c>
      <c r="J40" s="43" t="s">
        <v>1230</v>
      </c>
      <c r="K40" s="44" t="s">
        <v>387</v>
      </c>
      <c r="L40" s="44"/>
      <c r="M40" s="44" t="s">
        <v>388</v>
      </c>
      <c r="N40" s="44"/>
      <c r="O40" s="44"/>
      <c r="P40" s="44"/>
      <c r="Q40" s="44"/>
      <c r="R40" s="44"/>
      <c r="S40" s="44"/>
      <c r="T40" s="44"/>
      <c r="U40" s="58" t="s">
        <v>1231</v>
      </c>
    </row>
    <row r="41" spans="1:22" ht="12.75">
      <c r="A41" s="43" t="s">
        <v>331</v>
      </c>
      <c r="B41" s="72" t="s">
        <v>1204</v>
      </c>
      <c r="C41" s="43" t="s">
        <v>390</v>
      </c>
      <c r="D41" s="44">
        <v>26</v>
      </c>
      <c r="E41" s="60">
        <v>1</v>
      </c>
      <c r="F41" s="60" t="s">
        <v>392</v>
      </c>
      <c r="G41" s="43"/>
      <c r="H41" s="43"/>
      <c r="I41" s="34" t="s">
        <v>1205</v>
      </c>
      <c r="J41" s="43" t="s">
        <v>1206</v>
      </c>
      <c r="K41" s="44" t="s">
        <v>387</v>
      </c>
      <c r="L41" s="44" t="s">
        <v>388</v>
      </c>
      <c r="M41" s="44" t="s">
        <v>388</v>
      </c>
      <c r="N41" s="44"/>
      <c r="O41" s="44"/>
      <c r="P41" s="44" t="s">
        <v>388</v>
      </c>
      <c r="Q41" s="44"/>
      <c r="R41" s="44"/>
      <c r="S41" s="44"/>
      <c r="T41" s="44"/>
      <c r="U41" s="58" t="s">
        <v>1207</v>
      </c>
      <c r="V41" s="42"/>
    </row>
    <row r="42" spans="1:22" ht="12.75">
      <c r="A42" s="43" t="s">
        <v>335</v>
      </c>
      <c r="B42" s="72" t="s">
        <v>1286</v>
      </c>
      <c r="C42" s="43" t="s">
        <v>386</v>
      </c>
      <c r="D42" s="74"/>
      <c r="E42" s="43"/>
      <c r="F42" s="43"/>
      <c r="G42" s="43"/>
      <c r="H42" s="43"/>
      <c r="I42" s="34" t="s">
        <v>1287</v>
      </c>
      <c r="J42" s="43" t="s">
        <v>1288</v>
      </c>
      <c r="K42" s="74" t="s">
        <v>387</v>
      </c>
      <c r="L42" s="74" t="s">
        <v>388</v>
      </c>
      <c r="M42" s="44"/>
      <c r="N42" s="44"/>
      <c r="O42" s="44"/>
      <c r="P42" s="44"/>
      <c r="Q42" s="44"/>
      <c r="R42" s="44"/>
      <c r="S42" s="44"/>
      <c r="T42" s="44"/>
      <c r="V42" s="42"/>
    </row>
    <row r="43" spans="1:22" ht="12.75">
      <c r="A43" s="43" t="s">
        <v>335</v>
      </c>
      <c r="B43" s="72" t="s">
        <v>1289</v>
      </c>
      <c r="C43" s="43" t="s">
        <v>386</v>
      </c>
      <c r="D43" s="74"/>
      <c r="E43" s="60"/>
      <c r="F43" s="60"/>
      <c r="G43" s="43"/>
      <c r="H43" s="43"/>
      <c r="I43" s="34" t="s">
        <v>1290</v>
      </c>
      <c r="J43" s="43" t="s">
        <v>1291</v>
      </c>
      <c r="K43" s="44" t="s">
        <v>387</v>
      </c>
      <c r="L43" s="44"/>
      <c r="M43" s="44"/>
      <c r="N43" s="44"/>
      <c r="O43" s="44"/>
      <c r="P43" s="44"/>
      <c r="Q43" s="44" t="s">
        <v>388</v>
      </c>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C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5" r:id="rId13"/>
    <hyperlink ref="B16" r:id="rId14"/>
    <hyperlink ref="B17" r:id="rId15"/>
    <hyperlink ref="B18" r:id="rId16"/>
    <hyperlink ref="B19" r:id="rId17"/>
    <hyperlink ref="B20" r:id="rId18"/>
    <hyperlink ref="B21" r:id="rId19"/>
    <hyperlink ref="B22" r:id="rId20"/>
    <hyperlink ref="B23" r:id="rId21"/>
    <hyperlink ref="B24" r:id="rId22"/>
    <hyperlink ref="B25" r:id="rId23"/>
    <hyperlink ref="B26" r:id="rId24"/>
    <hyperlink ref="B27" r:id="rId25"/>
    <hyperlink ref="B28" r:id="rId26"/>
    <hyperlink ref="B29" r:id="rId27"/>
    <hyperlink ref="B30" r:id="rId28"/>
    <hyperlink ref="B31" r:id="rId29"/>
    <hyperlink ref="B32" r:id="rId30"/>
    <hyperlink ref="B33" r:id="rId31"/>
    <hyperlink ref="B34" r:id="rId32"/>
    <hyperlink ref="B35" r:id="rId33"/>
    <hyperlink ref="B36" r:id="rId34"/>
    <hyperlink ref="B37" r:id="rId35"/>
    <hyperlink ref="B38" r:id="rId36"/>
    <hyperlink ref="B39" r:id="rId37"/>
    <hyperlink ref="B40" r:id="rId38"/>
    <hyperlink ref="B41" r:id="rId39"/>
    <hyperlink ref="B42" r:id="rId40"/>
    <hyperlink ref="B43" r:id="rId41"/>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Conte'!$D$157:$D$160</xm:f>
          </x14:formula1>
          <xm:sqref>A3:A1000</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55.5703125" style="58" bestFit="1" customWidth="1"/>
    <col min="2" max="2" width="29.42578125" style="58" bestFit="1" customWidth="1"/>
    <col min="3" max="3" width="23.5703125" style="58" bestFit="1" customWidth="1"/>
    <col min="4" max="4" width="16.42578125" style="73" bestFit="1" customWidth="1"/>
    <col min="5" max="5" width="9.28515625" style="58" bestFit="1" customWidth="1"/>
    <col min="6" max="6" width="30.28515625" style="58" bestFit="1" customWidth="1"/>
    <col min="7" max="7" width="20" style="58" bestFit="1" customWidth="1"/>
    <col min="8" max="8" width="17.7109375" style="58" bestFit="1" customWidth="1"/>
    <col min="9" max="9" width="31.28515625" style="58" bestFit="1" customWidth="1"/>
    <col min="10" max="10" width="18.14062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25.140625" style="58" bestFit="1" customWidth="1"/>
    <col min="22" max="22" width="39.85546875" style="58" bestFit="1" customWidth="1"/>
    <col min="23" max="16384" width="14.42578125" style="58"/>
  </cols>
  <sheetData>
    <row r="1" spans="1:29" ht="12.75">
      <c r="A1" s="37" t="s">
        <v>19</v>
      </c>
      <c r="B1" s="71"/>
      <c r="C1" s="36" t="s">
        <v>396</v>
      </c>
      <c r="D1" s="71"/>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337</v>
      </c>
      <c r="B3" s="72" t="s">
        <v>1292</v>
      </c>
      <c r="C3" s="43" t="s">
        <v>386</v>
      </c>
      <c r="D3" s="73">
        <v>20</v>
      </c>
      <c r="E3" s="60"/>
      <c r="F3" s="60"/>
      <c r="G3" s="43" t="s">
        <v>1293</v>
      </c>
      <c r="H3" s="43" t="s">
        <v>1294</v>
      </c>
      <c r="I3" s="34" t="s">
        <v>1295</v>
      </c>
      <c r="J3" s="43" t="s">
        <v>1296</v>
      </c>
      <c r="K3" s="44" t="s">
        <v>387</v>
      </c>
      <c r="L3" s="44"/>
      <c r="M3" s="44"/>
      <c r="N3" s="44"/>
      <c r="O3" s="44"/>
      <c r="P3" s="44" t="s">
        <v>388</v>
      </c>
      <c r="Q3" s="44"/>
      <c r="R3" s="44"/>
      <c r="S3" s="44"/>
      <c r="T3" s="44"/>
    </row>
    <row r="4" spans="1:29" ht="12.75">
      <c r="A4" s="43" t="s">
        <v>337</v>
      </c>
      <c r="B4" s="72" t="s">
        <v>1297</v>
      </c>
      <c r="C4" s="43" t="s">
        <v>390</v>
      </c>
      <c r="D4" s="74"/>
      <c r="E4" s="43"/>
      <c r="F4" s="43"/>
      <c r="G4" s="43" t="s">
        <v>1298</v>
      </c>
      <c r="H4" s="43" t="s">
        <v>1299</v>
      </c>
      <c r="I4" s="34" t="s">
        <v>1300</v>
      </c>
      <c r="J4" s="43" t="s">
        <v>1301</v>
      </c>
      <c r="K4" s="74" t="s">
        <v>387</v>
      </c>
      <c r="L4" s="74"/>
      <c r="M4" s="44"/>
      <c r="N4" s="44"/>
      <c r="O4" s="44"/>
      <c r="P4" s="44" t="s">
        <v>388</v>
      </c>
      <c r="Q4" s="44"/>
      <c r="R4" s="44"/>
      <c r="S4" s="44"/>
      <c r="T4" s="44"/>
      <c r="U4" s="42"/>
      <c r="V4" s="42"/>
    </row>
    <row r="5" spans="1:29" ht="12.75">
      <c r="A5" s="43" t="s">
        <v>337</v>
      </c>
      <c r="B5" s="72" t="s">
        <v>1302</v>
      </c>
      <c r="C5" s="43" t="s">
        <v>386</v>
      </c>
      <c r="D5" s="74">
        <v>51</v>
      </c>
      <c r="E5" s="43">
        <v>3</v>
      </c>
      <c r="F5" s="43" t="s">
        <v>385</v>
      </c>
      <c r="G5" s="43" t="s">
        <v>1298</v>
      </c>
      <c r="H5" s="43" t="s">
        <v>1303</v>
      </c>
      <c r="I5" s="34" t="s">
        <v>1304</v>
      </c>
      <c r="J5" s="43" t="s">
        <v>1305</v>
      </c>
      <c r="K5" s="74" t="s">
        <v>387</v>
      </c>
      <c r="L5" s="74"/>
      <c r="M5" s="44" t="s">
        <v>388</v>
      </c>
      <c r="N5" s="44"/>
      <c r="O5" s="44"/>
      <c r="P5" s="44"/>
      <c r="Q5" s="44"/>
      <c r="R5" s="44"/>
      <c r="S5" s="44"/>
      <c r="T5" s="44"/>
      <c r="V5" s="42" t="s">
        <v>1306</v>
      </c>
    </row>
    <row r="6" spans="1:29" ht="12.75">
      <c r="A6" s="43" t="s">
        <v>339</v>
      </c>
      <c r="B6" s="72" t="s">
        <v>1302</v>
      </c>
      <c r="C6" s="43" t="s">
        <v>386</v>
      </c>
      <c r="D6" s="73">
        <v>51</v>
      </c>
      <c r="E6" s="60">
        <v>3</v>
      </c>
      <c r="F6" s="60" t="s">
        <v>385</v>
      </c>
      <c r="G6" s="43" t="s">
        <v>1298</v>
      </c>
      <c r="H6" s="43" t="s">
        <v>1303</v>
      </c>
      <c r="I6" s="34" t="s">
        <v>1304</v>
      </c>
      <c r="J6" s="43" t="s">
        <v>1305</v>
      </c>
      <c r="K6" s="44" t="s">
        <v>387</v>
      </c>
      <c r="L6" s="44"/>
      <c r="M6" s="44" t="s">
        <v>388</v>
      </c>
      <c r="N6" s="44"/>
      <c r="O6" s="44"/>
      <c r="P6" s="44"/>
      <c r="Q6" s="44"/>
      <c r="R6" s="44"/>
      <c r="S6" s="44"/>
      <c r="T6" s="44"/>
      <c r="V6" s="42"/>
    </row>
    <row r="7" spans="1:29" ht="12.75">
      <c r="A7" s="43" t="s">
        <v>337</v>
      </c>
      <c r="B7" s="72" t="s">
        <v>1307</v>
      </c>
      <c r="C7" s="43" t="s">
        <v>386</v>
      </c>
      <c r="D7" s="44">
        <v>36</v>
      </c>
      <c r="E7" s="42"/>
      <c r="F7" s="42"/>
      <c r="G7" s="43" t="s">
        <v>1298</v>
      </c>
      <c r="H7" s="43" t="s">
        <v>1308</v>
      </c>
      <c r="I7" s="34" t="s">
        <v>1309</v>
      </c>
      <c r="J7" s="43" t="s">
        <v>1310</v>
      </c>
      <c r="K7" s="42" t="s">
        <v>387</v>
      </c>
      <c r="L7" s="44"/>
      <c r="M7" s="44" t="s">
        <v>388</v>
      </c>
      <c r="N7" s="42"/>
      <c r="O7" s="42"/>
      <c r="P7" s="42"/>
      <c r="Q7" s="42"/>
      <c r="R7" s="42"/>
      <c r="S7" s="42"/>
      <c r="T7" s="42"/>
      <c r="U7" s="42"/>
      <c r="V7" s="42"/>
      <c r="W7" s="42"/>
      <c r="X7" s="42"/>
      <c r="Y7" s="42"/>
      <c r="Z7" s="42"/>
      <c r="AA7" s="42"/>
      <c r="AB7" s="42"/>
      <c r="AC7" s="42"/>
    </row>
    <row r="8" spans="1:29" ht="12.75">
      <c r="A8" s="43" t="s">
        <v>345</v>
      </c>
      <c r="B8" s="72" t="s">
        <v>1307</v>
      </c>
      <c r="C8" s="43" t="s">
        <v>386</v>
      </c>
      <c r="D8" s="74">
        <v>36</v>
      </c>
      <c r="E8" s="43"/>
      <c r="F8" s="43"/>
      <c r="G8" s="43" t="s">
        <v>1298</v>
      </c>
      <c r="H8" s="43" t="s">
        <v>1308</v>
      </c>
      <c r="I8" s="34" t="s">
        <v>1309</v>
      </c>
      <c r="J8" s="43" t="s">
        <v>1310</v>
      </c>
      <c r="K8" s="74" t="s">
        <v>387</v>
      </c>
      <c r="L8" s="74"/>
      <c r="M8" s="44" t="s">
        <v>388</v>
      </c>
      <c r="N8" s="44"/>
      <c r="O8" s="44"/>
      <c r="P8" s="44"/>
      <c r="Q8" s="44"/>
      <c r="R8" s="44"/>
      <c r="S8" s="44"/>
      <c r="T8" s="44"/>
      <c r="V8" s="42"/>
    </row>
    <row r="9" spans="1:29" ht="12.75">
      <c r="A9" s="43" t="s">
        <v>337</v>
      </c>
      <c r="B9" s="72" t="s">
        <v>1311</v>
      </c>
      <c r="C9" s="43" t="s">
        <v>386</v>
      </c>
      <c r="D9" s="73">
        <v>22</v>
      </c>
      <c r="E9" s="42"/>
      <c r="F9" s="60"/>
      <c r="G9" s="43" t="s">
        <v>1298</v>
      </c>
      <c r="H9" s="43" t="s">
        <v>1312</v>
      </c>
      <c r="I9" s="34"/>
      <c r="J9" s="59" t="s">
        <v>1313</v>
      </c>
      <c r="K9" s="44" t="s">
        <v>387</v>
      </c>
      <c r="L9" s="44"/>
      <c r="M9" s="44" t="s">
        <v>388</v>
      </c>
      <c r="N9" s="44"/>
      <c r="O9" s="44"/>
      <c r="P9" s="44"/>
      <c r="Q9" s="44"/>
      <c r="R9" s="44"/>
      <c r="S9" s="44"/>
      <c r="T9" s="44"/>
      <c r="V9" s="75" t="s">
        <v>1314</v>
      </c>
      <c r="W9" s="75"/>
    </row>
    <row r="10" spans="1:29" ht="12.75">
      <c r="A10" s="43" t="s">
        <v>337</v>
      </c>
      <c r="B10" s="72" t="s">
        <v>1315</v>
      </c>
      <c r="C10" s="43" t="s">
        <v>386</v>
      </c>
      <c r="D10" s="73">
        <v>30</v>
      </c>
      <c r="E10" s="42"/>
      <c r="F10" s="60"/>
      <c r="G10" s="43" t="s">
        <v>1298</v>
      </c>
      <c r="H10" s="43" t="s">
        <v>1316</v>
      </c>
      <c r="I10" s="34" t="s">
        <v>1317</v>
      </c>
      <c r="J10" s="43" t="s">
        <v>1318</v>
      </c>
      <c r="K10" s="44" t="s">
        <v>387</v>
      </c>
      <c r="L10" s="44"/>
      <c r="M10" s="44"/>
      <c r="N10" s="44"/>
      <c r="O10" s="44"/>
      <c r="P10" s="44"/>
      <c r="Q10" s="44"/>
      <c r="R10" s="44" t="s">
        <v>388</v>
      </c>
      <c r="S10" s="44"/>
      <c r="T10" s="44"/>
      <c r="V10" s="58" t="s">
        <v>1314</v>
      </c>
    </row>
    <row r="11" spans="1:29" ht="12.75">
      <c r="A11" s="43" t="s">
        <v>339</v>
      </c>
      <c r="B11" s="72" t="s">
        <v>1315</v>
      </c>
      <c r="C11" s="43" t="s">
        <v>386</v>
      </c>
      <c r="D11" s="73">
        <v>30</v>
      </c>
      <c r="E11" s="42"/>
      <c r="F11" s="60"/>
      <c r="G11" s="43" t="s">
        <v>1298</v>
      </c>
      <c r="H11" s="43" t="s">
        <v>1316</v>
      </c>
      <c r="I11" s="34" t="s">
        <v>1317</v>
      </c>
      <c r="J11" s="43" t="s">
        <v>1318</v>
      </c>
      <c r="K11" s="44" t="s">
        <v>387</v>
      </c>
      <c r="L11" s="44"/>
      <c r="M11" s="44"/>
      <c r="N11" s="44"/>
      <c r="O11" s="44"/>
      <c r="P11" s="44"/>
      <c r="Q11" s="44"/>
      <c r="R11" s="44" t="s">
        <v>388</v>
      </c>
      <c r="S11" s="44"/>
      <c r="T11" s="44"/>
      <c r="V11" s="42" t="s">
        <v>1314</v>
      </c>
    </row>
    <row r="12" spans="1:29" ht="12.75">
      <c r="A12" s="43" t="s">
        <v>343</v>
      </c>
      <c r="B12" s="72" t="s">
        <v>1319</v>
      </c>
      <c r="C12" s="43" t="s">
        <v>386</v>
      </c>
      <c r="D12" s="73">
        <v>30</v>
      </c>
      <c r="E12" s="42"/>
      <c r="F12" s="60"/>
      <c r="G12" s="43" t="s">
        <v>1298</v>
      </c>
      <c r="H12" s="43" t="s">
        <v>1320</v>
      </c>
      <c r="I12" s="34" t="s">
        <v>1321</v>
      </c>
      <c r="J12" s="43" t="s">
        <v>1322</v>
      </c>
      <c r="K12" s="44" t="s">
        <v>387</v>
      </c>
      <c r="L12" s="44"/>
      <c r="M12" s="44" t="s">
        <v>388</v>
      </c>
      <c r="N12" s="44"/>
      <c r="O12" s="44"/>
      <c r="P12" s="44"/>
      <c r="Q12" s="44"/>
      <c r="R12" s="44"/>
      <c r="S12" s="44"/>
      <c r="T12" s="44"/>
      <c r="V12" s="42"/>
    </row>
    <row r="13" spans="1:29" ht="12.75">
      <c r="A13" s="43" t="s">
        <v>343</v>
      </c>
      <c r="B13" s="72" t="s">
        <v>1323</v>
      </c>
      <c r="C13" s="43" t="s">
        <v>386</v>
      </c>
      <c r="D13" s="73">
        <v>100</v>
      </c>
      <c r="E13" s="42">
        <v>3</v>
      </c>
      <c r="F13" s="60"/>
      <c r="G13" s="43" t="s">
        <v>1298</v>
      </c>
      <c r="H13" s="43" t="s">
        <v>1324</v>
      </c>
      <c r="I13" s="34" t="s">
        <v>1325</v>
      </c>
      <c r="J13" s="43" t="s">
        <v>1326</v>
      </c>
      <c r="K13" s="44" t="s">
        <v>387</v>
      </c>
      <c r="L13" s="44"/>
      <c r="M13" s="44" t="s">
        <v>388</v>
      </c>
      <c r="N13" s="44"/>
      <c r="O13" s="44"/>
      <c r="P13" s="44"/>
      <c r="Q13" s="44"/>
      <c r="R13" s="44"/>
      <c r="S13" s="44"/>
      <c r="T13" s="44"/>
      <c r="V13" s="58" t="s">
        <v>1327</v>
      </c>
    </row>
    <row r="14" spans="1:29" ht="12.75">
      <c r="A14" s="43" t="s">
        <v>343</v>
      </c>
      <c r="B14" s="72" t="s">
        <v>1328</v>
      </c>
      <c r="C14" s="43" t="s">
        <v>386</v>
      </c>
      <c r="D14" s="74"/>
      <c r="E14" s="43">
        <v>3</v>
      </c>
      <c r="F14" s="43" t="s">
        <v>385</v>
      </c>
      <c r="G14" s="43"/>
      <c r="H14" s="43"/>
      <c r="I14" s="34" t="s">
        <v>1329</v>
      </c>
      <c r="J14" s="43" t="s">
        <v>1330</v>
      </c>
      <c r="K14" s="74" t="s">
        <v>387</v>
      </c>
      <c r="L14" s="74"/>
      <c r="M14" s="44"/>
      <c r="N14" s="44"/>
      <c r="O14" s="44"/>
      <c r="P14" s="44" t="s">
        <v>388</v>
      </c>
      <c r="Q14" s="44"/>
      <c r="R14" s="44"/>
      <c r="S14" s="44"/>
      <c r="T14" s="44"/>
      <c r="V14" s="42" t="s">
        <v>1314</v>
      </c>
    </row>
    <row r="15" spans="1:29" ht="12.75">
      <c r="A15" s="43" t="s">
        <v>345</v>
      </c>
      <c r="B15" s="72" t="s">
        <v>1302</v>
      </c>
      <c r="C15" s="43" t="s">
        <v>386</v>
      </c>
      <c r="D15" s="44">
        <v>51</v>
      </c>
      <c r="E15" s="60">
        <v>3</v>
      </c>
      <c r="F15" s="60" t="s">
        <v>385</v>
      </c>
      <c r="G15" s="43" t="s">
        <v>1298</v>
      </c>
      <c r="H15" s="43" t="s">
        <v>1303</v>
      </c>
      <c r="I15" s="34" t="s">
        <v>1304</v>
      </c>
      <c r="J15" s="43" t="s">
        <v>1305</v>
      </c>
      <c r="K15" s="44" t="s">
        <v>387</v>
      </c>
      <c r="L15" s="44"/>
      <c r="M15" s="44" t="s">
        <v>388</v>
      </c>
      <c r="N15" s="44"/>
      <c r="O15" s="44"/>
      <c r="P15" s="44"/>
      <c r="Q15" s="44"/>
      <c r="R15" s="44"/>
      <c r="S15" s="44"/>
      <c r="T15" s="44"/>
      <c r="V15" s="42"/>
    </row>
    <row r="16" spans="1:29" ht="12.75">
      <c r="A16" s="43" t="s">
        <v>345</v>
      </c>
      <c r="B16" s="72" t="s">
        <v>1331</v>
      </c>
      <c r="C16" s="43" t="s">
        <v>386</v>
      </c>
      <c r="D16" s="44">
        <v>40</v>
      </c>
      <c r="E16" s="60"/>
      <c r="F16" s="60"/>
      <c r="G16" s="43" t="s">
        <v>1298</v>
      </c>
      <c r="H16" s="43" t="s">
        <v>1332</v>
      </c>
      <c r="I16" s="34" t="s">
        <v>1333</v>
      </c>
      <c r="J16" s="43" t="s">
        <v>1334</v>
      </c>
      <c r="K16" s="44" t="s">
        <v>387</v>
      </c>
      <c r="L16" s="44"/>
      <c r="M16" s="44" t="s">
        <v>388</v>
      </c>
      <c r="N16" s="44"/>
      <c r="O16" s="44"/>
      <c r="P16" s="44"/>
      <c r="Q16" s="44"/>
      <c r="R16" s="44"/>
      <c r="S16" s="44"/>
      <c r="T16" s="44"/>
      <c r="V16" s="42"/>
    </row>
    <row r="17" spans="1:22" ht="12.75">
      <c r="A17" s="43" t="s">
        <v>343</v>
      </c>
      <c r="B17" s="72" t="s">
        <v>1331</v>
      </c>
      <c r="C17" s="43" t="s">
        <v>386</v>
      </c>
      <c r="D17" s="74">
        <v>40</v>
      </c>
      <c r="E17" s="43"/>
      <c r="F17" s="43"/>
      <c r="G17" s="43" t="s">
        <v>1298</v>
      </c>
      <c r="H17" s="43" t="s">
        <v>1332</v>
      </c>
      <c r="I17" s="34" t="s">
        <v>1333</v>
      </c>
      <c r="J17" s="43" t="s">
        <v>1334</v>
      </c>
      <c r="K17" s="74" t="s">
        <v>387</v>
      </c>
      <c r="L17" s="74"/>
      <c r="M17" s="44" t="s">
        <v>388</v>
      </c>
      <c r="N17" s="44"/>
      <c r="O17" s="44"/>
      <c r="P17" s="44"/>
      <c r="Q17" s="44"/>
      <c r="R17" s="44"/>
      <c r="S17" s="44"/>
      <c r="T17" s="44"/>
      <c r="U17" s="42"/>
      <c r="V17" s="42"/>
    </row>
    <row r="18" spans="1:22" ht="12.75">
      <c r="A18" s="43" t="s">
        <v>337</v>
      </c>
      <c r="B18" s="72" t="s">
        <v>1331</v>
      </c>
      <c r="C18" s="43" t="s">
        <v>386</v>
      </c>
      <c r="D18" s="73">
        <v>40</v>
      </c>
      <c r="E18" s="60"/>
      <c r="F18" s="60"/>
      <c r="G18" s="43" t="s">
        <v>1298</v>
      </c>
      <c r="H18" s="43" t="s">
        <v>1332</v>
      </c>
      <c r="I18" s="34" t="s">
        <v>1333</v>
      </c>
      <c r="J18" s="43" t="s">
        <v>1334</v>
      </c>
      <c r="K18" s="44" t="s">
        <v>387</v>
      </c>
      <c r="L18" s="44"/>
      <c r="M18" s="44" t="s">
        <v>388</v>
      </c>
      <c r="N18" s="44"/>
      <c r="O18" s="44"/>
      <c r="P18" s="44"/>
      <c r="Q18" s="44"/>
      <c r="R18" s="44"/>
      <c r="S18" s="44"/>
      <c r="T18" s="44"/>
      <c r="V18" s="42"/>
    </row>
    <row r="19" spans="1:22" ht="12.75">
      <c r="A19" s="43" t="s">
        <v>341</v>
      </c>
      <c r="B19" s="72" t="s">
        <v>1323</v>
      </c>
      <c r="C19" s="43" t="s">
        <v>386</v>
      </c>
      <c r="D19" s="44">
        <v>100</v>
      </c>
      <c r="E19" s="60">
        <v>3</v>
      </c>
      <c r="F19" s="60"/>
      <c r="G19" s="43" t="s">
        <v>1298</v>
      </c>
      <c r="H19" s="43" t="s">
        <v>1324</v>
      </c>
      <c r="I19" s="34" t="s">
        <v>1325</v>
      </c>
      <c r="J19" s="43" t="s">
        <v>1326</v>
      </c>
      <c r="K19" s="44" t="s">
        <v>387</v>
      </c>
      <c r="L19" s="44"/>
      <c r="M19" s="44" t="s">
        <v>388</v>
      </c>
      <c r="N19" s="44"/>
      <c r="O19" s="44"/>
      <c r="P19" s="44"/>
      <c r="Q19" s="44"/>
      <c r="R19" s="44"/>
      <c r="S19" s="44"/>
      <c r="T19" s="44"/>
      <c r="V19" s="42" t="s">
        <v>1327</v>
      </c>
    </row>
    <row r="20" spans="1:22" ht="12.75">
      <c r="A20" s="43" t="s">
        <v>341</v>
      </c>
      <c r="B20" s="72" t="s">
        <v>1335</v>
      </c>
      <c r="C20" s="43" t="s">
        <v>386</v>
      </c>
      <c r="D20" s="74">
        <v>20</v>
      </c>
      <c r="E20" s="43">
        <v>3</v>
      </c>
      <c r="F20" s="43"/>
      <c r="G20" s="43"/>
      <c r="H20" s="43"/>
      <c r="I20" s="34" t="s">
        <v>1336</v>
      </c>
      <c r="J20" s="43" t="s">
        <v>1337</v>
      </c>
      <c r="K20" s="74" t="s">
        <v>387</v>
      </c>
      <c r="L20" s="74" t="s">
        <v>388</v>
      </c>
      <c r="M20" s="44"/>
      <c r="N20" s="44"/>
      <c r="O20" s="44"/>
      <c r="P20" s="44"/>
      <c r="Q20" s="44"/>
      <c r="R20" s="44"/>
      <c r="S20" s="44"/>
      <c r="T20" s="44"/>
      <c r="V20" s="42"/>
    </row>
    <row r="21" spans="1:22" ht="12.75">
      <c r="A21" s="43" t="s">
        <v>339</v>
      </c>
      <c r="B21" s="72" t="s">
        <v>1338</v>
      </c>
      <c r="C21" s="43" t="s">
        <v>390</v>
      </c>
      <c r="D21" s="73">
        <v>20</v>
      </c>
      <c r="E21" s="60"/>
      <c r="F21" s="60"/>
      <c r="G21" s="43"/>
      <c r="H21" s="43"/>
      <c r="I21" s="34"/>
      <c r="J21" s="43" t="s">
        <v>1339</v>
      </c>
      <c r="K21" s="44" t="s">
        <v>387</v>
      </c>
      <c r="L21" s="44" t="s">
        <v>388</v>
      </c>
      <c r="M21" s="44" t="s">
        <v>388</v>
      </c>
      <c r="N21" s="44"/>
      <c r="O21" s="44"/>
      <c r="P21" s="44"/>
      <c r="Q21" s="44"/>
      <c r="R21" s="44"/>
      <c r="S21" s="44"/>
      <c r="T21" s="44"/>
      <c r="V21" s="42"/>
    </row>
    <row r="22" spans="1:22" ht="12.75">
      <c r="A22" s="43" t="s">
        <v>339</v>
      </c>
      <c r="B22" s="72" t="s">
        <v>1340</v>
      </c>
      <c r="C22" s="43" t="s">
        <v>390</v>
      </c>
      <c r="D22" s="74">
        <v>40</v>
      </c>
      <c r="E22" s="43"/>
      <c r="F22" s="43"/>
      <c r="G22" s="43" t="s">
        <v>1298</v>
      </c>
      <c r="H22" s="43" t="s">
        <v>594</v>
      </c>
      <c r="I22" s="34" t="s">
        <v>595</v>
      </c>
      <c r="J22" s="43" t="s">
        <v>596</v>
      </c>
      <c r="K22" s="74" t="s">
        <v>387</v>
      </c>
      <c r="L22" s="74"/>
      <c r="M22" s="44"/>
      <c r="N22" s="44"/>
      <c r="O22" s="44"/>
      <c r="P22" s="44"/>
      <c r="Q22" s="44"/>
      <c r="R22" s="44"/>
      <c r="S22" s="44"/>
      <c r="T22" s="44"/>
      <c r="U22" s="42"/>
      <c r="V22" s="42"/>
    </row>
    <row r="23" spans="1:22" ht="12.75">
      <c r="A23" s="43" t="s">
        <v>339</v>
      </c>
      <c r="B23" s="72" t="s">
        <v>1341</v>
      </c>
      <c r="C23" s="43" t="s">
        <v>386</v>
      </c>
      <c r="D23" s="74">
        <v>30</v>
      </c>
      <c r="E23" s="43"/>
      <c r="F23" s="43"/>
      <c r="G23" s="43" t="s">
        <v>1298</v>
      </c>
      <c r="H23" s="43" t="s">
        <v>1342</v>
      </c>
      <c r="I23" s="34" t="s">
        <v>1343</v>
      </c>
      <c r="J23" s="43" t="s">
        <v>1344</v>
      </c>
      <c r="K23" s="74" t="s">
        <v>387</v>
      </c>
      <c r="L23" s="74"/>
      <c r="M23" s="44"/>
      <c r="N23" s="44"/>
      <c r="O23" s="44"/>
      <c r="P23" s="44" t="s">
        <v>388</v>
      </c>
      <c r="Q23" s="44"/>
      <c r="R23" s="44"/>
      <c r="S23" s="44"/>
      <c r="T23" s="44"/>
      <c r="U23" s="42"/>
      <c r="V23" s="42"/>
    </row>
    <row r="24" spans="1:22" ht="12.75">
      <c r="A24" s="43" t="s">
        <v>339</v>
      </c>
      <c r="B24" s="72" t="s">
        <v>1008</v>
      </c>
      <c r="C24" s="43" t="s">
        <v>386</v>
      </c>
      <c r="D24" s="44">
        <f>2021-1998</f>
        <v>23</v>
      </c>
      <c r="E24" s="60">
        <v>1</v>
      </c>
      <c r="F24" s="60"/>
      <c r="G24" s="43" t="s">
        <v>1009</v>
      </c>
      <c r="H24" s="43" t="s">
        <v>1010</v>
      </c>
      <c r="I24" s="34" t="s">
        <v>1011</v>
      </c>
      <c r="J24" s="43" t="s">
        <v>1012</v>
      </c>
      <c r="K24" s="44" t="s">
        <v>387</v>
      </c>
      <c r="L24" s="44"/>
      <c r="M24" s="44"/>
      <c r="N24" s="44"/>
      <c r="O24" s="44" t="s">
        <v>388</v>
      </c>
      <c r="P24" s="44"/>
      <c r="Q24" s="44"/>
      <c r="R24" s="44"/>
      <c r="S24" s="44"/>
      <c r="T24" s="44"/>
      <c r="U24" s="42"/>
      <c r="V24" s="42"/>
    </row>
    <row r="25" spans="1:22" ht="12.75">
      <c r="A25" s="43"/>
      <c r="B25" s="72"/>
      <c r="C25" s="43"/>
      <c r="D25" s="44"/>
      <c r="E25" s="60"/>
      <c r="F25" s="60"/>
      <c r="G25" s="43"/>
      <c r="H25" s="43"/>
      <c r="I25" s="34"/>
      <c r="J25" s="43"/>
      <c r="K25" s="44"/>
      <c r="L25" s="44"/>
      <c r="M25" s="44"/>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C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5" r:id="rId13"/>
    <hyperlink ref="B16" r:id="rId14"/>
    <hyperlink ref="B17" r:id="rId15"/>
    <hyperlink ref="B18" r:id="rId16"/>
    <hyperlink ref="B19" r:id="rId17"/>
    <hyperlink ref="B20" r:id="rId18"/>
    <hyperlink ref="B21" r:id="rId19"/>
    <hyperlink ref="B22" r:id="rId20"/>
    <hyperlink ref="B23" r:id="rId21"/>
    <hyperlink ref="B24" r:id="rId22"/>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Conte'!$D$161:$D$165</xm:f>
          </x14:formula1>
          <xm:sqref>A3:A1001</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78.42578125" style="58" bestFit="1" customWidth="1"/>
    <col min="2" max="2" width="35.7109375" style="58" bestFit="1" customWidth="1"/>
    <col min="3" max="3" width="23.5703125" style="58" bestFit="1" customWidth="1"/>
    <col min="4" max="4" width="16.42578125" style="73" bestFit="1" customWidth="1"/>
    <col min="5" max="5" width="9.28515625" style="58" bestFit="1" customWidth="1"/>
    <col min="6" max="6" width="28.140625" style="58" bestFit="1" customWidth="1"/>
    <col min="7" max="7" width="5" style="58" bestFit="1" customWidth="1"/>
    <col min="8" max="8" width="19.5703125" style="58" bestFit="1" customWidth="1"/>
    <col min="9" max="9" width="33.5703125" style="58" bestFit="1" customWidth="1"/>
    <col min="10" max="10" width="13.710937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32.140625" style="58" bestFit="1" customWidth="1"/>
    <col min="22" max="22" width="83.5703125" style="58" bestFit="1" customWidth="1"/>
    <col min="23" max="16384" width="14.42578125" style="58"/>
  </cols>
  <sheetData>
    <row r="1" spans="1:29" ht="12.75">
      <c r="A1" s="37" t="s">
        <v>20</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149</v>
      </c>
      <c r="B3" s="72" t="s">
        <v>690</v>
      </c>
      <c r="C3" s="43" t="s">
        <v>386</v>
      </c>
      <c r="D3" s="73">
        <v>97</v>
      </c>
      <c r="E3" s="60"/>
      <c r="F3" s="60"/>
      <c r="G3" s="43"/>
      <c r="H3" s="43" t="s">
        <v>691</v>
      </c>
      <c r="I3" s="34" t="s">
        <v>692</v>
      </c>
      <c r="J3" s="43" t="s">
        <v>693</v>
      </c>
      <c r="K3" s="44" t="s">
        <v>387</v>
      </c>
      <c r="L3" s="44"/>
      <c r="M3" s="44" t="s">
        <v>388</v>
      </c>
      <c r="N3" s="44"/>
      <c r="O3" s="44"/>
      <c r="P3" s="44"/>
      <c r="Q3" s="44"/>
      <c r="R3" s="44"/>
      <c r="S3" s="44"/>
      <c r="T3" s="44"/>
      <c r="U3" s="58" t="s">
        <v>694</v>
      </c>
      <c r="V3" s="58" t="s">
        <v>695</v>
      </c>
    </row>
    <row r="4" spans="1:29" ht="12.75">
      <c r="A4" s="43" t="s">
        <v>359</v>
      </c>
      <c r="B4" s="72" t="s">
        <v>696</v>
      </c>
      <c r="C4" s="43" t="s">
        <v>386</v>
      </c>
      <c r="D4" s="74">
        <v>100</v>
      </c>
      <c r="E4" s="43">
        <v>4</v>
      </c>
      <c r="F4" s="43" t="s">
        <v>385</v>
      </c>
      <c r="G4" s="43"/>
      <c r="H4" s="43" t="s">
        <v>697</v>
      </c>
      <c r="I4" s="34" t="s">
        <v>698</v>
      </c>
      <c r="J4" s="43" t="s">
        <v>699</v>
      </c>
      <c r="K4" s="74" t="s">
        <v>387</v>
      </c>
      <c r="L4" s="74" t="s">
        <v>388</v>
      </c>
      <c r="M4" s="44" t="s">
        <v>388</v>
      </c>
      <c r="N4" s="44" t="s">
        <v>388</v>
      </c>
      <c r="O4" s="44" t="s">
        <v>388</v>
      </c>
      <c r="P4" s="44" t="s">
        <v>388</v>
      </c>
      <c r="Q4" s="44" t="s">
        <v>388</v>
      </c>
      <c r="R4" s="44" t="s">
        <v>388</v>
      </c>
      <c r="S4" s="44" t="s">
        <v>388</v>
      </c>
      <c r="T4" s="44"/>
      <c r="U4" s="42"/>
      <c r="V4" s="42"/>
    </row>
    <row r="5" spans="1:29" ht="12.75">
      <c r="A5" s="43" t="s">
        <v>153</v>
      </c>
      <c r="B5" s="72" t="s">
        <v>700</v>
      </c>
      <c r="C5" s="43" t="s">
        <v>390</v>
      </c>
      <c r="D5" s="74">
        <v>50</v>
      </c>
      <c r="E5" s="43"/>
      <c r="F5" s="43"/>
      <c r="G5" s="43"/>
      <c r="H5" s="43" t="s">
        <v>701</v>
      </c>
      <c r="I5" s="34" t="s">
        <v>702</v>
      </c>
      <c r="J5" s="43" t="s">
        <v>703</v>
      </c>
      <c r="K5" s="74" t="s">
        <v>387</v>
      </c>
      <c r="L5" s="74" t="s">
        <v>388</v>
      </c>
      <c r="M5" s="44" t="s">
        <v>388</v>
      </c>
      <c r="N5" s="44"/>
      <c r="O5" s="44"/>
      <c r="P5" s="44"/>
      <c r="Q5" s="44"/>
      <c r="R5" s="44"/>
      <c r="S5" s="44"/>
      <c r="T5" s="44"/>
      <c r="V5" s="42"/>
    </row>
    <row r="6" spans="1:29" ht="12.75">
      <c r="A6" s="43" t="s">
        <v>359</v>
      </c>
      <c r="B6" s="72" t="s">
        <v>700</v>
      </c>
      <c r="C6" s="43" t="s">
        <v>390</v>
      </c>
      <c r="D6" s="73">
        <v>50</v>
      </c>
      <c r="E6" s="60"/>
      <c r="F6" s="60"/>
      <c r="G6" s="43"/>
      <c r="H6" s="43" t="s">
        <v>701</v>
      </c>
      <c r="I6" s="34" t="s">
        <v>702</v>
      </c>
      <c r="J6" s="43" t="s">
        <v>703</v>
      </c>
      <c r="K6" s="44" t="s">
        <v>387</v>
      </c>
      <c r="L6" s="44" t="s">
        <v>388</v>
      </c>
      <c r="M6" s="44" t="s">
        <v>388</v>
      </c>
      <c r="N6" s="44"/>
      <c r="O6" s="44"/>
      <c r="P6" s="44"/>
      <c r="Q6" s="44"/>
      <c r="R6" s="44"/>
      <c r="S6" s="44"/>
      <c r="T6" s="44"/>
      <c r="V6" s="42"/>
    </row>
    <row r="7" spans="1:29" ht="12.75">
      <c r="A7" s="43" t="s">
        <v>359</v>
      </c>
      <c r="B7" s="72" t="s">
        <v>704</v>
      </c>
      <c r="C7" s="43" t="s">
        <v>386</v>
      </c>
      <c r="D7" s="44"/>
      <c r="E7" s="42"/>
      <c r="F7" s="42"/>
      <c r="G7" s="43"/>
      <c r="H7" s="43" t="s">
        <v>705</v>
      </c>
      <c r="I7" s="34" t="s">
        <v>706</v>
      </c>
      <c r="J7" s="43" t="s">
        <v>707</v>
      </c>
      <c r="K7" s="42" t="s">
        <v>387</v>
      </c>
      <c r="L7" s="44"/>
      <c r="M7" s="44" t="s">
        <v>388</v>
      </c>
      <c r="N7" s="42"/>
      <c r="O7" s="42"/>
      <c r="P7" s="42"/>
      <c r="Q7" s="42"/>
      <c r="R7" s="42"/>
      <c r="S7" s="42"/>
      <c r="T7" s="42"/>
      <c r="U7" s="42"/>
      <c r="V7" s="42"/>
      <c r="W7" s="42"/>
      <c r="X7" s="42"/>
      <c r="Y7" s="42"/>
      <c r="Z7" s="42"/>
      <c r="AA7" s="42"/>
      <c r="AB7" s="42"/>
      <c r="AC7" s="42"/>
    </row>
    <row r="8" spans="1:29" ht="12.75">
      <c r="A8" s="43" t="s">
        <v>149</v>
      </c>
      <c r="B8" s="72" t="s">
        <v>704</v>
      </c>
      <c r="C8" s="43" t="s">
        <v>386</v>
      </c>
      <c r="D8" s="74"/>
      <c r="E8" s="43"/>
      <c r="F8" s="43"/>
      <c r="G8" s="43"/>
      <c r="H8" s="43" t="s">
        <v>705</v>
      </c>
      <c r="I8" s="34" t="s">
        <v>706</v>
      </c>
      <c r="J8" s="43" t="s">
        <v>707</v>
      </c>
      <c r="K8" s="74" t="s">
        <v>387</v>
      </c>
      <c r="L8" s="74"/>
      <c r="M8" s="44" t="s">
        <v>388</v>
      </c>
      <c r="N8" s="44"/>
      <c r="O8" s="44"/>
      <c r="P8" s="44"/>
      <c r="Q8" s="44"/>
      <c r="R8" s="44"/>
      <c r="S8" s="44"/>
      <c r="T8" s="44"/>
      <c r="V8" s="42"/>
    </row>
    <row r="9" spans="1:29" ht="12.75">
      <c r="A9" s="43" t="s">
        <v>153</v>
      </c>
      <c r="B9" s="72" t="s">
        <v>708</v>
      </c>
      <c r="C9" s="43" t="s">
        <v>386</v>
      </c>
      <c r="E9" s="42"/>
      <c r="F9" s="60"/>
      <c r="G9" s="43"/>
      <c r="H9" s="43" t="s">
        <v>709</v>
      </c>
      <c r="I9" s="34" t="s">
        <v>710</v>
      </c>
      <c r="J9" s="59" t="s">
        <v>711</v>
      </c>
      <c r="K9" s="44" t="s">
        <v>387</v>
      </c>
      <c r="L9" s="44"/>
      <c r="M9" s="44"/>
      <c r="N9" s="44"/>
      <c r="O9" s="44"/>
      <c r="P9" s="44"/>
      <c r="Q9" s="44"/>
      <c r="R9" s="44"/>
      <c r="S9" s="44"/>
      <c r="T9" s="44"/>
      <c r="V9" s="75"/>
      <c r="W9" s="75"/>
    </row>
    <row r="10" spans="1:29" ht="12.75">
      <c r="A10" s="43" t="s">
        <v>351</v>
      </c>
      <c r="B10" s="72" t="s">
        <v>712</v>
      </c>
      <c r="C10" s="43" t="s">
        <v>386</v>
      </c>
      <c r="E10" s="42"/>
      <c r="F10" s="60"/>
      <c r="G10" s="43"/>
      <c r="H10" s="43" t="s">
        <v>713</v>
      </c>
      <c r="I10" s="34" t="s">
        <v>714</v>
      </c>
      <c r="J10" s="43">
        <v>119080381</v>
      </c>
      <c r="K10" s="44" t="s">
        <v>387</v>
      </c>
      <c r="L10" s="44"/>
      <c r="M10" s="44"/>
      <c r="N10" s="44"/>
      <c r="O10" s="44"/>
      <c r="P10" s="44"/>
      <c r="Q10" s="44"/>
      <c r="R10" s="44"/>
      <c r="S10" s="44"/>
      <c r="T10" s="44"/>
    </row>
    <row r="11" spans="1:29" ht="12.75">
      <c r="A11" s="43" t="s">
        <v>351</v>
      </c>
      <c r="B11" s="72" t="s">
        <v>715</v>
      </c>
      <c r="C11" s="43" t="s">
        <v>386</v>
      </c>
      <c r="E11" s="42"/>
      <c r="F11" s="60"/>
      <c r="G11" s="43"/>
      <c r="H11" s="43" t="s">
        <v>716</v>
      </c>
      <c r="I11" s="34" t="s">
        <v>717</v>
      </c>
      <c r="J11" s="43" t="s">
        <v>718</v>
      </c>
      <c r="K11" s="44" t="s">
        <v>387</v>
      </c>
      <c r="L11" s="44"/>
      <c r="M11" s="44"/>
      <c r="N11" s="44"/>
      <c r="O11" s="44"/>
      <c r="P11" s="44"/>
      <c r="Q11" s="44"/>
      <c r="R11" s="44"/>
      <c r="S11" s="44"/>
      <c r="T11" s="44"/>
      <c r="V11" s="42"/>
    </row>
    <row r="12" spans="1:29" ht="12.75">
      <c r="A12" s="43" t="s">
        <v>357</v>
      </c>
      <c r="B12" s="72" t="s">
        <v>719</v>
      </c>
      <c r="C12" s="43" t="s">
        <v>386</v>
      </c>
      <c r="E12" s="42"/>
      <c r="F12" s="60"/>
      <c r="G12" s="43"/>
      <c r="H12" s="43" t="s">
        <v>720</v>
      </c>
      <c r="I12" s="34" t="s">
        <v>721</v>
      </c>
      <c r="J12" s="43" t="s">
        <v>722</v>
      </c>
      <c r="K12" s="44" t="s">
        <v>387</v>
      </c>
      <c r="L12" s="44"/>
      <c r="M12" s="44"/>
      <c r="N12" s="44"/>
      <c r="O12" s="44"/>
      <c r="P12" s="44"/>
      <c r="Q12" s="44"/>
      <c r="R12" s="44"/>
      <c r="S12" s="44"/>
      <c r="T12" s="44"/>
      <c r="V12" s="42"/>
    </row>
    <row r="13" spans="1:29" ht="12.75">
      <c r="A13" s="43" t="s">
        <v>351</v>
      </c>
      <c r="B13" s="72" t="s">
        <v>723</v>
      </c>
      <c r="C13" s="43" t="s">
        <v>386</v>
      </c>
      <c r="E13" s="42"/>
      <c r="F13" s="60"/>
      <c r="G13" s="43"/>
      <c r="H13" s="43" t="s">
        <v>724</v>
      </c>
      <c r="I13" s="34" t="s">
        <v>725</v>
      </c>
      <c r="J13" s="43" t="s">
        <v>726</v>
      </c>
      <c r="K13" s="44" t="s">
        <v>387</v>
      </c>
      <c r="L13" s="44"/>
      <c r="M13" s="44"/>
      <c r="N13" s="44"/>
      <c r="O13" s="44"/>
      <c r="P13" s="44"/>
      <c r="Q13" s="44"/>
      <c r="R13" s="44"/>
      <c r="S13" s="44"/>
      <c r="T13" s="44"/>
    </row>
    <row r="14" spans="1:29" ht="12.75">
      <c r="A14" s="43" t="s">
        <v>155</v>
      </c>
      <c r="B14" s="72" t="s">
        <v>727</v>
      </c>
      <c r="C14" s="43" t="s">
        <v>386</v>
      </c>
      <c r="D14" s="74"/>
      <c r="E14" s="43"/>
      <c r="F14" s="43"/>
      <c r="G14" s="43"/>
      <c r="H14" s="43" t="s">
        <v>728</v>
      </c>
      <c r="I14" s="34" t="s">
        <v>729</v>
      </c>
      <c r="J14" s="43" t="s">
        <v>730</v>
      </c>
      <c r="K14" s="74" t="s">
        <v>387</v>
      </c>
      <c r="L14" s="74"/>
      <c r="M14" s="44" t="s">
        <v>388</v>
      </c>
      <c r="N14" s="44"/>
      <c r="O14" s="44"/>
      <c r="P14" s="44"/>
      <c r="Q14" s="44"/>
      <c r="R14" s="44"/>
      <c r="S14" s="44"/>
      <c r="T14" s="44"/>
      <c r="V14" s="42"/>
    </row>
    <row r="15" spans="1:29" ht="12.75">
      <c r="A15" s="43" t="s">
        <v>153</v>
      </c>
      <c r="B15" s="72" t="s">
        <v>727</v>
      </c>
      <c r="C15" s="43" t="s">
        <v>386</v>
      </c>
      <c r="D15" s="44"/>
      <c r="E15" s="60"/>
      <c r="F15" s="60"/>
      <c r="G15" s="43"/>
      <c r="H15" s="43" t="s">
        <v>728</v>
      </c>
      <c r="I15" s="34" t="s">
        <v>729</v>
      </c>
      <c r="J15" s="43" t="s">
        <v>730</v>
      </c>
      <c r="K15" s="44" t="s">
        <v>387</v>
      </c>
      <c r="L15" s="44"/>
      <c r="M15" s="44" t="s">
        <v>388</v>
      </c>
      <c r="N15" s="44"/>
      <c r="O15" s="44"/>
      <c r="P15" s="44"/>
      <c r="Q15" s="44"/>
      <c r="R15" s="44"/>
      <c r="S15" s="44"/>
      <c r="T15" s="44"/>
      <c r="V15" s="42"/>
    </row>
    <row r="16" spans="1:29" ht="12.75">
      <c r="A16" s="43" t="s">
        <v>151</v>
      </c>
      <c r="B16" s="72" t="s">
        <v>727</v>
      </c>
      <c r="C16" s="43" t="s">
        <v>386</v>
      </c>
      <c r="D16" s="44"/>
      <c r="E16" s="60"/>
      <c r="F16" s="60"/>
      <c r="G16" s="43"/>
      <c r="H16" s="43" t="s">
        <v>728</v>
      </c>
      <c r="I16" s="34" t="s">
        <v>729</v>
      </c>
      <c r="J16" s="43" t="s">
        <v>730</v>
      </c>
      <c r="K16" s="44" t="s">
        <v>387</v>
      </c>
      <c r="L16" s="44"/>
      <c r="M16" s="44" t="s">
        <v>388</v>
      </c>
      <c r="N16" s="44"/>
      <c r="O16" s="44"/>
      <c r="P16" s="44"/>
      <c r="Q16" s="44"/>
      <c r="R16" s="44"/>
      <c r="S16" s="44"/>
      <c r="T16" s="44"/>
      <c r="V16" s="42"/>
    </row>
    <row r="17" spans="1:22" ht="12.75">
      <c r="A17" s="43" t="s">
        <v>149</v>
      </c>
      <c r="B17" s="72" t="s">
        <v>727</v>
      </c>
      <c r="C17" s="43" t="s">
        <v>386</v>
      </c>
      <c r="D17" s="74"/>
      <c r="E17" s="43"/>
      <c r="F17" s="43"/>
      <c r="G17" s="43"/>
      <c r="H17" s="43" t="s">
        <v>728</v>
      </c>
      <c r="I17" s="34" t="s">
        <v>729</v>
      </c>
      <c r="J17" s="43" t="s">
        <v>730</v>
      </c>
      <c r="K17" s="74" t="s">
        <v>387</v>
      </c>
      <c r="L17" s="74"/>
      <c r="M17" s="44" t="s">
        <v>388</v>
      </c>
      <c r="N17" s="44"/>
      <c r="O17" s="44"/>
      <c r="P17" s="44"/>
      <c r="Q17" s="44"/>
      <c r="R17" s="44"/>
      <c r="S17" s="44"/>
      <c r="T17" s="44"/>
      <c r="U17" s="42"/>
      <c r="V17" s="42"/>
    </row>
    <row r="18" spans="1:22" ht="12.75">
      <c r="A18" s="43" t="s">
        <v>1345</v>
      </c>
      <c r="B18" s="72" t="s">
        <v>731</v>
      </c>
      <c r="C18" s="43" t="s">
        <v>386</v>
      </c>
      <c r="E18" s="60"/>
      <c r="F18" s="60"/>
      <c r="G18" s="43"/>
      <c r="H18" s="43" t="s">
        <v>732</v>
      </c>
      <c r="I18" s="34" t="s">
        <v>733</v>
      </c>
      <c r="J18" s="43" t="s">
        <v>734</v>
      </c>
      <c r="K18" s="44" t="s">
        <v>387</v>
      </c>
      <c r="L18" s="44"/>
      <c r="M18" s="44"/>
      <c r="N18" s="44"/>
      <c r="O18" s="44"/>
      <c r="P18" s="44"/>
      <c r="Q18" s="44"/>
      <c r="R18" s="44"/>
      <c r="S18" s="44"/>
      <c r="T18" s="44"/>
      <c r="V18" s="42"/>
    </row>
    <row r="19" spans="1:22" ht="12.75">
      <c r="A19" s="43" t="s">
        <v>1345</v>
      </c>
      <c r="B19" s="72" t="s">
        <v>735</v>
      </c>
      <c r="C19" s="43" t="s">
        <v>386</v>
      </c>
      <c r="D19" s="44"/>
      <c r="E19" s="60"/>
      <c r="F19" s="60"/>
      <c r="G19" s="43"/>
      <c r="H19" s="43" t="s">
        <v>736</v>
      </c>
      <c r="I19" s="34" t="s">
        <v>737</v>
      </c>
      <c r="J19" s="43" t="s">
        <v>738</v>
      </c>
      <c r="K19" s="44" t="s">
        <v>387</v>
      </c>
      <c r="L19" s="44"/>
      <c r="M19" s="44"/>
      <c r="N19" s="44"/>
      <c r="O19" s="44"/>
      <c r="P19" s="44"/>
      <c r="Q19" s="44"/>
      <c r="R19" s="44"/>
      <c r="S19" s="44"/>
      <c r="T19" s="44"/>
      <c r="V19" s="42"/>
    </row>
    <row r="20" spans="1:22" ht="12.75">
      <c r="A20" s="43" t="s">
        <v>1345</v>
      </c>
      <c r="B20" s="72" t="s">
        <v>739</v>
      </c>
      <c r="C20" s="43" t="s">
        <v>386</v>
      </c>
      <c r="D20" s="74"/>
      <c r="E20" s="43"/>
      <c r="F20" s="43"/>
      <c r="G20" s="43"/>
      <c r="H20" s="43" t="s">
        <v>716</v>
      </c>
      <c r="I20" s="34" t="s">
        <v>740</v>
      </c>
      <c r="J20" s="43" t="s">
        <v>741</v>
      </c>
      <c r="K20" s="74" t="s">
        <v>387</v>
      </c>
      <c r="L20" s="74"/>
      <c r="M20" s="44"/>
      <c r="N20" s="44"/>
      <c r="O20" s="44"/>
      <c r="P20" s="44"/>
      <c r="Q20" s="44"/>
      <c r="R20" s="44"/>
      <c r="S20" s="44"/>
      <c r="T20" s="44"/>
      <c r="V20" s="42"/>
    </row>
    <row r="21" spans="1:22" ht="12.75">
      <c r="A21" s="43" t="s">
        <v>1345</v>
      </c>
      <c r="B21" s="72" t="s">
        <v>742</v>
      </c>
      <c r="C21" s="43" t="s">
        <v>386</v>
      </c>
      <c r="E21" s="60"/>
      <c r="F21" s="60"/>
      <c r="G21" s="43"/>
      <c r="H21" s="43" t="s">
        <v>743</v>
      </c>
      <c r="I21" s="34" t="s">
        <v>744</v>
      </c>
      <c r="J21" s="43" t="s">
        <v>745</v>
      </c>
      <c r="K21" s="44" t="s">
        <v>387</v>
      </c>
      <c r="L21" s="44"/>
      <c r="M21" s="44"/>
      <c r="N21" s="44"/>
      <c r="O21" s="44"/>
      <c r="P21" s="44"/>
      <c r="Q21" s="44"/>
      <c r="R21" s="44"/>
      <c r="S21" s="44"/>
      <c r="T21" s="44"/>
      <c r="V21" s="42" t="s">
        <v>746</v>
      </c>
    </row>
    <row r="22" spans="1:22" ht="12.75">
      <c r="A22" s="43" t="s">
        <v>1345</v>
      </c>
      <c r="B22" s="72" t="s">
        <v>747</v>
      </c>
      <c r="C22" s="43" t="s">
        <v>386</v>
      </c>
      <c r="D22" s="74"/>
      <c r="E22" s="43"/>
      <c r="F22" s="43"/>
      <c r="G22" s="43"/>
      <c r="H22" s="43" t="s">
        <v>748</v>
      </c>
      <c r="I22" s="34" t="s">
        <v>749</v>
      </c>
      <c r="J22" s="43" t="s">
        <v>750</v>
      </c>
      <c r="K22" s="74"/>
      <c r="L22" s="74"/>
      <c r="M22" s="44"/>
      <c r="N22" s="44"/>
      <c r="O22" s="44"/>
      <c r="P22" s="44"/>
      <c r="Q22" s="44"/>
      <c r="R22" s="44"/>
      <c r="S22" s="44"/>
      <c r="T22" s="44"/>
      <c r="U22" s="42"/>
      <c r="V22" s="42" t="s">
        <v>751</v>
      </c>
    </row>
    <row r="23" spans="1:22" ht="12.75">
      <c r="A23" s="43" t="s">
        <v>1345</v>
      </c>
      <c r="B23" s="72" t="s">
        <v>752</v>
      </c>
      <c r="C23" s="43" t="s">
        <v>386</v>
      </c>
      <c r="D23" s="74"/>
      <c r="E23" s="43"/>
      <c r="F23" s="43"/>
      <c r="G23" s="43"/>
      <c r="H23" s="43" t="s">
        <v>753</v>
      </c>
      <c r="I23" s="34" t="s">
        <v>754</v>
      </c>
      <c r="J23" s="43" t="s">
        <v>755</v>
      </c>
      <c r="K23" s="74" t="s">
        <v>387</v>
      </c>
      <c r="L23" s="74"/>
      <c r="M23" s="44"/>
      <c r="N23" s="44"/>
      <c r="O23" s="44"/>
      <c r="P23" s="44"/>
      <c r="Q23" s="44"/>
      <c r="R23" s="44"/>
      <c r="S23" s="44"/>
      <c r="T23" s="44"/>
      <c r="U23" s="42"/>
      <c r="V23" s="42"/>
    </row>
    <row r="24" spans="1:22" ht="12.75">
      <c r="A24" s="43"/>
      <c r="B24" s="72"/>
      <c r="C24" s="43"/>
      <c r="D24" s="44"/>
      <c r="E24" s="60"/>
      <c r="F24" s="60"/>
      <c r="G24" s="43"/>
      <c r="H24" s="43"/>
      <c r="I24" s="34"/>
      <c r="J24" s="43"/>
      <c r="K24" s="44" t="s">
        <v>387</v>
      </c>
      <c r="L24" s="44"/>
      <c r="M24" s="44"/>
      <c r="N24" s="44"/>
      <c r="O24" s="44"/>
      <c r="P24" s="44"/>
      <c r="Q24" s="44"/>
      <c r="R24" s="44"/>
      <c r="S24" s="44"/>
      <c r="T24" s="44"/>
      <c r="U24" s="42"/>
      <c r="V24" s="42"/>
    </row>
    <row r="25" spans="1:22" ht="12.75">
      <c r="A25" s="43"/>
      <c r="B25" s="72"/>
      <c r="C25" s="43"/>
      <c r="D25" s="44"/>
      <c r="E25" s="60"/>
      <c r="F25" s="60"/>
      <c r="G25" s="43"/>
      <c r="H25" s="43"/>
      <c r="I25" s="34"/>
      <c r="J25" s="43"/>
      <c r="K25" s="44" t="s">
        <v>387</v>
      </c>
      <c r="L25" s="44"/>
      <c r="M25" s="44"/>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D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5" r:id="rId13"/>
    <hyperlink ref="B16" r:id="rId14"/>
    <hyperlink ref="B17" r:id="rId15"/>
    <hyperlink ref="B18" r:id="rId16"/>
    <hyperlink ref="B19" r:id="rId17"/>
    <hyperlink ref="B20" r:id="rId18"/>
    <hyperlink ref="B21" r:id="rId19"/>
    <hyperlink ref="B22" r:id="rId20"/>
    <hyperlink ref="B23" r:id="rId21"/>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Conte'!$D$166:$D$174</xm:f>
          </x14:formula1>
          <xm:sqref>A3:A1001</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78.85546875" style="58" bestFit="1" customWidth="1"/>
    <col min="2" max="2" width="20.140625" style="58" bestFit="1" customWidth="1"/>
    <col min="3" max="3" width="23.5703125" style="58" bestFit="1" customWidth="1"/>
    <col min="4" max="4" width="16.42578125" style="73" bestFit="1" customWidth="1"/>
    <col min="5" max="5" width="9.28515625" style="58" bestFit="1" customWidth="1"/>
    <col min="6" max="6" width="30.28515625" style="58" bestFit="1" customWidth="1"/>
    <col min="7" max="7" width="29.140625" style="58" bestFit="1" customWidth="1"/>
    <col min="8" max="8" width="18" style="58" bestFit="1" customWidth="1"/>
    <col min="9" max="9" width="32.42578125" style="58" bestFit="1" customWidth="1"/>
    <col min="10" max="10" width="25.2851562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28.85546875" style="58" bestFit="1" customWidth="1"/>
    <col min="22" max="22" width="10.5703125" style="58" bestFit="1" customWidth="1"/>
    <col min="23" max="16384" width="14.42578125" style="58"/>
  </cols>
  <sheetData>
    <row r="1" spans="1:29" ht="12.75">
      <c r="A1" s="37" t="s">
        <v>21</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361</v>
      </c>
      <c r="B3" s="72" t="s">
        <v>919</v>
      </c>
      <c r="C3" s="43" t="s">
        <v>390</v>
      </c>
      <c r="D3" s="73">
        <v>30</v>
      </c>
      <c r="E3" s="60">
        <v>1</v>
      </c>
      <c r="F3" s="60" t="s">
        <v>389</v>
      </c>
      <c r="G3" s="43" t="s">
        <v>1346</v>
      </c>
      <c r="H3" s="43" t="s">
        <v>1347</v>
      </c>
      <c r="I3" s="34" t="s">
        <v>1348</v>
      </c>
      <c r="J3" s="43" t="s">
        <v>1349</v>
      </c>
      <c r="K3" s="44" t="s">
        <v>387</v>
      </c>
      <c r="L3" s="44"/>
      <c r="M3" s="44" t="s">
        <v>388</v>
      </c>
      <c r="N3" s="44"/>
      <c r="O3" s="44"/>
      <c r="P3" s="44"/>
      <c r="Q3" s="44"/>
      <c r="R3" s="44"/>
      <c r="S3" s="44"/>
      <c r="T3" s="44"/>
      <c r="U3" s="58" t="s">
        <v>1350</v>
      </c>
    </row>
    <row r="4" spans="1:29" ht="12.75">
      <c r="A4" s="43" t="s">
        <v>361</v>
      </c>
      <c r="B4" s="72" t="s">
        <v>1351</v>
      </c>
      <c r="C4" s="43" t="s">
        <v>386</v>
      </c>
      <c r="D4" s="74">
        <v>35</v>
      </c>
      <c r="E4" s="43">
        <v>1</v>
      </c>
      <c r="F4" s="43" t="s">
        <v>389</v>
      </c>
      <c r="G4" s="43" t="s">
        <v>424</v>
      </c>
      <c r="H4" s="43" t="s">
        <v>1352</v>
      </c>
      <c r="I4" s="34" t="s">
        <v>1353</v>
      </c>
      <c r="J4" s="43" t="s">
        <v>1354</v>
      </c>
      <c r="K4" s="74" t="s">
        <v>387</v>
      </c>
      <c r="L4" s="74"/>
      <c r="M4" s="44" t="s">
        <v>388</v>
      </c>
      <c r="N4" s="44"/>
      <c r="O4" s="44"/>
      <c r="P4" s="44"/>
      <c r="Q4" s="44"/>
      <c r="R4" s="44"/>
      <c r="S4" s="44"/>
      <c r="T4" s="44"/>
      <c r="U4" s="42" t="s">
        <v>751</v>
      </c>
      <c r="V4" s="42"/>
    </row>
    <row r="5" spans="1:29" ht="12.75">
      <c r="A5" s="43" t="s">
        <v>361</v>
      </c>
      <c r="B5" s="72" t="s">
        <v>961</v>
      </c>
      <c r="C5" s="43" t="s">
        <v>386</v>
      </c>
      <c r="D5" s="74">
        <v>25</v>
      </c>
      <c r="E5" s="43">
        <v>4</v>
      </c>
      <c r="F5" s="43" t="s">
        <v>385</v>
      </c>
      <c r="G5" s="43" t="s">
        <v>550</v>
      </c>
      <c r="H5" s="43" t="s">
        <v>1355</v>
      </c>
      <c r="I5" s="34" t="s">
        <v>1356</v>
      </c>
      <c r="J5" s="43" t="s">
        <v>1357</v>
      </c>
      <c r="K5" s="74" t="s">
        <v>387</v>
      </c>
      <c r="L5" s="74" t="s">
        <v>388</v>
      </c>
      <c r="M5" s="44"/>
      <c r="N5" s="44"/>
      <c r="O5" s="44"/>
      <c r="P5" s="44"/>
      <c r="Q5" s="44"/>
      <c r="R5" s="44"/>
      <c r="S5" s="44"/>
      <c r="T5" s="44"/>
      <c r="U5" s="58" t="s">
        <v>1358</v>
      </c>
      <c r="V5" s="42"/>
    </row>
    <row r="6" spans="1:29" ht="12.75">
      <c r="A6" s="43" t="s">
        <v>363</v>
      </c>
      <c r="B6" s="72" t="s">
        <v>1359</v>
      </c>
      <c r="C6" s="43" t="s">
        <v>390</v>
      </c>
      <c r="D6" s="73">
        <v>50</v>
      </c>
      <c r="E6" s="60">
        <v>2</v>
      </c>
      <c r="F6" s="60" t="s">
        <v>385</v>
      </c>
      <c r="G6" s="43" t="s">
        <v>1360</v>
      </c>
      <c r="H6" s="43" t="s">
        <v>1361</v>
      </c>
      <c r="I6" s="34" t="s">
        <v>1362</v>
      </c>
      <c r="J6" s="43">
        <v>27861300222</v>
      </c>
      <c r="K6" s="44" t="s">
        <v>387</v>
      </c>
      <c r="L6" s="44" t="s">
        <v>388</v>
      </c>
      <c r="M6" s="44" t="s">
        <v>388</v>
      </c>
      <c r="N6" s="44"/>
      <c r="O6" s="44" t="s">
        <v>388</v>
      </c>
      <c r="P6" s="44" t="s">
        <v>388</v>
      </c>
      <c r="Q6" s="44" t="s">
        <v>388</v>
      </c>
      <c r="R6" s="44"/>
      <c r="S6" s="44"/>
      <c r="T6" s="44"/>
      <c r="U6" s="58" t="s">
        <v>1363</v>
      </c>
      <c r="V6" s="42"/>
    </row>
    <row r="7" spans="1:29" ht="12.75">
      <c r="A7" s="43" t="s">
        <v>363</v>
      </c>
      <c r="B7" s="72" t="s">
        <v>1364</v>
      </c>
      <c r="C7" s="43" t="s">
        <v>390</v>
      </c>
      <c r="D7" s="44">
        <v>90</v>
      </c>
      <c r="E7" s="42">
        <v>1</v>
      </c>
      <c r="F7" s="42" t="s">
        <v>385</v>
      </c>
      <c r="G7" s="43" t="s">
        <v>1346</v>
      </c>
      <c r="H7" s="43" t="s">
        <v>1365</v>
      </c>
      <c r="I7" s="34" t="s">
        <v>1366</v>
      </c>
      <c r="J7" s="43" t="s">
        <v>1367</v>
      </c>
      <c r="K7" s="44" t="s">
        <v>387</v>
      </c>
      <c r="L7" s="44" t="s">
        <v>388</v>
      </c>
      <c r="M7" s="44" t="s">
        <v>388</v>
      </c>
      <c r="N7" s="42"/>
      <c r="O7" s="42" t="s">
        <v>388</v>
      </c>
      <c r="P7" s="42" t="s">
        <v>388</v>
      </c>
      <c r="Q7" s="42" t="s">
        <v>388</v>
      </c>
      <c r="R7" s="42"/>
      <c r="S7" s="42"/>
      <c r="T7" s="42"/>
      <c r="U7" s="42" t="s">
        <v>1368</v>
      </c>
      <c r="V7" s="42"/>
      <c r="W7" s="42"/>
      <c r="X7" s="42"/>
      <c r="Y7" s="42"/>
      <c r="Z7" s="42"/>
      <c r="AA7" s="42"/>
      <c r="AB7" s="42"/>
      <c r="AC7" s="42"/>
    </row>
    <row r="8" spans="1:29" ht="12.75">
      <c r="A8" s="43" t="s">
        <v>365</v>
      </c>
      <c r="B8" s="72" t="s">
        <v>1369</v>
      </c>
      <c r="C8" s="43" t="s">
        <v>386</v>
      </c>
      <c r="D8" s="74">
        <v>20</v>
      </c>
      <c r="E8" s="43">
        <v>1</v>
      </c>
      <c r="F8" s="43" t="s">
        <v>389</v>
      </c>
      <c r="G8" s="43" t="s">
        <v>424</v>
      </c>
      <c r="H8" s="43" t="s">
        <v>1370</v>
      </c>
      <c r="I8" s="34" t="s">
        <v>1371</v>
      </c>
      <c r="J8" s="43" t="s">
        <v>1372</v>
      </c>
      <c r="K8" s="74" t="s">
        <v>387</v>
      </c>
      <c r="L8" s="74"/>
      <c r="M8" s="44" t="s">
        <v>388</v>
      </c>
      <c r="N8" s="44"/>
      <c r="O8" s="44"/>
      <c r="P8" s="44"/>
      <c r="Q8" s="44"/>
      <c r="R8" s="44"/>
      <c r="S8" s="44"/>
      <c r="T8" s="44"/>
      <c r="U8" s="58" t="s">
        <v>1373</v>
      </c>
      <c r="V8" s="42"/>
    </row>
    <row r="9" spans="1:29" ht="12.75">
      <c r="A9" s="43" t="s">
        <v>365</v>
      </c>
      <c r="B9" s="72" t="s">
        <v>1374</v>
      </c>
      <c r="C9" s="43" t="s">
        <v>386</v>
      </c>
      <c r="D9" s="73">
        <v>45</v>
      </c>
      <c r="E9" s="42">
        <v>4</v>
      </c>
      <c r="F9" s="60" t="s">
        <v>385</v>
      </c>
      <c r="G9" s="43" t="s">
        <v>502</v>
      </c>
      <c r="H9" s="43" t="s">
        <v>1000</v>
      </c>
      <c r="I9" s="34" t="s">
        <v>1001</v>
      </c>
      <c r="J9" s="59">
        <v>27118948341</v>
      </c>
      <c r="K9" s="44" t="s">
        <v>387</v>
      </c>
      <c r="L9" s="44"/>
      <c r="M9" s="44" t="s">
        <v>388</v>
      </c>
      <c r="N9" s="44"/>
      <c r="O9" s="44"/>
      <c r="P9" s="44"/>
      <c r="Q9" s="44"/>
      <c r="R9" s="44"/>
      <c r="S9" s="44"/>
      <c r="T9" s="44"/>
      <c r="U9" s="58" t="s">
        <v>1373</v>
      </c>
      <c r="V9" s="75"/>
      <c r="W9" s="75"/>
    </row>
    <row r="10" spans="1:29" ht="12.75">
      <c r="A10" s="43" t="s">
        <v>365</v>
      </c>
      <c r="B10" s="72" t="s">
        <v>1375</v>
      </c>
      <c r="C10" s="43" t="s">
        <v>386</v>
      </c>
      <c r="D10" s="73">
        <v>25</v>
      </c>
      <c r="E10" s="42"/>
      <c r="F10" s="60" t="s">
        <v>385</v>
      </c>
      <c r="G10" s="43" t="s">
        <v>550</v>
      </c>
      <c r="H10" s="43" t="s">
        <v>1376</v>
      </c>
      <c r="I10" s="34" t="s">
        <v>1377</v>
      </c>
      <c r="J10" s="43" t="s">
        <v>1378</v>
      </c>
      <c r="K10" s="44" t="s">
        <v>387</v>
      </c>
      <c r="L10" s="44"/>
      <c r="M10" s="44" t="s">
        <v>388</v>
      </c>
      <c r="N10" s="44"/>
      <c r="O10" s="44"/>
      <c r="P10" s="44"/>
      <c r="Q10" s="44"/>
      <c r="R10" s="44"/>
      <c r="S10" s="44"/>
      <c r="T10" s="44"/>
      <c r="U10" s="58" t="s">
        <v>1373</v>
      </c>
    </row>
    <row r="11" spans="1:29" ht="12.75">
      <c r="A11" s="43" t="s">
        <v>367</v>
      </c>
      <c r="B11" s="72" t="s">
        <v>1160</v>
      </c>
      <c r="C11" s="43" t="s">
        <v>390</v>
      </c>
      <c r="D11" s="73">
        <v>30</v>
      </c>
      <c r="E11" s="42">
        <v>3</v>
      </c>
      <c r="F11" s="60" t="s">
        <v>385</v>
      </c>
      <c r="G11" s="43" t="s">
        <v>434</v>
      </c>
      <c r="H11" s="43" t="s">
        <v>1161</v>
      </c>
      <c r="I11" s="34" t="s">
        <v>1379</v>
      </c>
      <c r="J11" s="43" t="s">
        <v>1380</v>
      </c>
      <c r="K11" s="44" t="s">
        <v>387</v>
      </c>
      <c r="L11" s="44"/>
      <c r="M11" s="44" t="s">
        <v>388</v>
      </c>
      <c r="N11" s="44"/>
      <c r="O11" s="44"/>
      <c r="P11" s="44"/>
      <c r="Q11" s="44"/>
      <c r="R11" s="44"/>
      <c r="S11" s="44"/>
      <c r="T11" s="44"/>
      <c r="U11" s="58" t="s">
        <v>1381</v>
      </c>
      <c r="V11" s="42"/>
    </row>
    <row r="12" spans="1:29" ht="12.75">
      <c r="A12" s="43" t="s">
        <v>367</v>
      </c>
      <c r="B12" s="72" t="s">
        <v>1382</v>
      </c>
      <c r="C12" s="43" t="s">
        <v>386</v>
      </c>
      <c r="D12" s="73">
        <v>7</v>
      </c>
      <c r="E12" s="42">
        <v>2</v>
      </c>
      <c r="F12" s="60" t="s">
        <v>385</v>
      </c>
      <c r="G12" s="43" t="s">
        <v>502</v>
      </c>
      <c r="H12" s="43" t="s">
        <v>1383</v>
      </c>
      <c r="I12" s="34" t="s">
        <v>1384</v>
      </c>
      <c r="J12" s="43" t="s">
        <v>1385</v>
      </c>
      <c r="K12" s="44" t="s">
        <v>387</v>
      </c>
      <c r="L12" s="44" t="s">
        <v>388</v>
      </c>
      <c r="M12" s="44" t="s">
        <v>388</v>
      </c>
      <c r="N12" s="44"/>
      <c r="O12" s="44"/>
      <c r="P12" s="44" t="s">
        <v>388</v>
      </c>
      <c r="Q12" s="44" t="s">
        <v>388</v>
      </c>
      <c r="R12" s="44"/>
      <c r="S12" s="44"/>
      <c r="T12" s="44"/>
      <c r="U12" s="58" t="s">
        <v>751</v>
      </c>
      <c r="V12" s="42"/>
    </row>
    <row r="13" spans="1:29" ht="12.75">
      <c r="A13" s="43" t="s">
        <v>367</v>
      </c>
      <c r="B13" s="72" t="s">
        <v>1386</v>
      </c>
      <c r="C13" s="43" t="s">
        <v>390</v>
      </c>
      <c r="D13" s="73">
        <v>25</v>
      </c>
      <c r="E13" s="42">
        <v>8</v>
      </c>
      <c r="F13" s="60" t="s">
        <v>385</v>
      </c>
      <c r="G13" s="43" t="s">
        <v>434</v>
      </c>
      <c r="H13" s="43" t="s">
        <v>1387</v>
      </c>
      <c r="I13" s="34" t="s">
        <v>1388</v>
      </c>
      <c r="J13" s="43" t="s">
        <v>1389</v>
      </c>
      <c r="K13" s="44"/>
      <c r="L13" s="44" t="s">
        <v>388</v>
      </c>
      <c r="M13" s="44" t="s">
        <v>388</v>
      </c>
      <c r="N13" s="44"/>
      <c r="O13" s="44"/>
      <c r="P13" s="44"/>
      <c r="Q13" s="44"/>
      <c r="R13" s="44"/>
      <c r="S13" s="44"/>
      <c r="T13" s="44"/>
      <c r="U13" s="58" t="s">
        <v>751</v>
      </c>
    </row>
    <row r="14" spans="1:29" ht="12.75">
      <c r="A14" s="43"/>
      <c r="B14" s="72"/>
      <c r="C14" s="43"/>
      <c r="D14" s="74"/>
      <c r="E14" s="43"/>
      <c r="F14" s="43"/>
      <c r="G14" s="43"/>
      <c r="H14" s="43"/>
      <c r="I14" s="34"/>
      <c r="J14" s="43"/>
      <c r="K14" s="74"/>
      <c r="L14" s="74"/>
      <c r="M14" s="44"/>
      <c r="N14" s="44"/>
      <c r="O14" s="44"/>
      <c r="P14" s="44"/>
      <c r="Q14" s="44"/>
      <c r="R14" s="44"/>
      <c r="S14" s="44"/>
      <c r="T14" s="44"/>
      <c r="V14" s="42"/>
    </row>
    <row r="15" spans="1:29" ht="12.75">
      <c r="A15" s="43"/>
      <c r="B15" s="72"/>
      <c r="C15" s="43"/>
      <c r="D15" s="44"/>
      <c r="E15" s="60"/>
      <c r="F15" s="60"/>
      <c r="G15" s="43"/>
      <c r="H15" s="43"/>
      <c r="I15" s="34"/>
      <c r="J15" s="43"/>
      <c r="K15" s="44"/>
      <c r="L15" s="44"/>
      <c r="M15" s="44"/>
      <c r="N15" s="44"/>
      <c r="O15" s="44"/>
      <c r="P15" s="44"/>
      <c r="Q15" s="44"/>
      <c r="R15" s="44"/>
      <c r="S15" s="44"/>
      <c r="T15" s="44"/>
      <c r="V15" s="42"/>
    </row>
    <row r="16" spans="1:29" ht="12.75">
      <c r="A16" s="43"/>
      <c r="B16" s="72"/>
      <c r="C16" s="43"/>
      <c r="D16" s="44"/>
      <c r="E16" s="60"/>
      <c r="F16" s="60"/>
      <c r="G16" s="43"/>
      <c r="H16" s="43"/>
      <c r="I16" s="34"/>
      <c r="J16" s="43"/>
      <c r="K16" s="44"/>
      <c r="L16" s="44"/>
      <c r="M16" s="44"/>
      <c r="N16" s="44"/>
      <c r="O16" s="44"/>
      <c r="P16" s="44"/>
      <c r="Q16" s="44"/>
      <c r="R16" s="44"/>
      <c r="S16" s="44"/>
      <c r="T16" s="44"/>
      <c r="V16" s="42"/>
    </row>
    <row r="17" spans="1:22" ht="12.75">
      <c r="A17" s="43"/>
      <c r="B17" s="72"/>
      <c r="C17" s="43"/>
      <c r="D17" s="74"/>
      <c r="E17" s="43"/>
      <c r="F17" s="43"/>
      <c r="G17" s="43"/>
      <c r="H17" s="43"/>
      <c r="I17" s="34"/>
      <c r="J17" s="43"/>
      <c r="K17" s="74"/>
      <c r="L17" s="74"/>
      <c r="M17" s="44"/>
      <c r="N17" s="44"/>
      <c r="O17" s="44"/>
      <c r="P17" s="44"/>
      <c r="Q17" s="44"/>
      <c r="R17" s="44"/>
      <c r="S17" s="44"/>
      <c r="T17" s="44"/>
      <c r="U17" s="42"/>
      <c r="V17" s="42"/>
    </row>
    <row r="18" spans="1:22" ht="12.75">
      <c r="A18" s="43"/>
      <c r="B18" s="72"/>
      <c r="C18" s="43"/>
      <c r="E18" s="60"/>
      <c r="F18" s="60"/>
      <c r="G18" s="43"/>
      <c r="H18" s="43"/>
      <c r="I18" s="34"/>
      <c r="J18" s="43"/>
      <c r="K18" s="44"/>
      <c r="L18" s="44"/>
      <c r="M18" s="44"/>
      <c r="N18" s="44"/>
      <c r="O18" s="44"/>
      <c r="P18" s="44"/>
      <c r="Q18" s="44"/>
      <c r="R18" s="44"/>
      <c r="S18" s="44"/>
      <c r="T18" s="44"/>
      <c r="V18" s="42"/>
    </row>
    <row r="19" spans="1:22" ht="12.75">
      <c r="A19" s="43"/>
      <c r="B19" s="72"/>
      <c r="C19" s="43"/>
      <c r="D19" s="44"/>
      <c r="E19" s="60"/>
      <c r="F19" s="60"/>
      <c r="G19" s="43"/>
      <c r="H19" s="43"/>
      <c r="I19" s="34"/>
      <c r="J19" s="43"/>
      <c r="K19" s="44"/>
      <c r="L19" s="44"/>
      <c r="M19" s="44"/>
      <c r="N19" s="44"/>
      <c r="O19" s="44"/>
      <c r="P19" s="44"/>
      <c r="Q19" s="44"/>
      <c r="R19" s="44"/>
      <c r="S19" s="44"/>
      <c r="T19" s="44"/>
      <c r="V19" s="42"/>
    </row>
    <row r="20" spans="1:22" ht="12.75">
      <c r="A20" s="43"/>
      <c r="B20" s="72"/>
      <c r="C20" s="43"/>
      <c r="D20" s="74"/>
      <c r="E20" s="43"/>
      <c r="F20" s="43"/>
      <c r="G20" s="43"/>
      <c r="H20" s="43"/>
      <c r="I20" s="34"/>
      <c r="J20" s="43"/>
      <c r="K20" s="74"/>
      <c r="L20" s="74"/>
      <c r="M20" s="44"/>
      <c r="N20" s="44"/>
      <c r="O20" s="44"/>
      <c r="P20" s="44"/>
      <c r="Q20" s="44"/>
      <c r="R20" s="44"/>
      <c r="S20" s="44"/>
      <c r="T20" s="44"/>
      <c r="V20" s="42"/>
    </row>
    <row r="21" spans="1:22" ht="12.75">
      <c r="A21" s="43"/>
      <c r="B21" s="72"/>
      <c r="C21" s="43"/>
      <c r="E21" s="60"/>
      <c r="F21" s="60"/>
      <c r="G21" s="43"/>
      <c r="H21" s="43"/>
      <c r="I21" s="34"/>
      <c r="J21" s="43"/>
      <c r="K21" s="44"/>
      <c r="L21" s="44"/>
      <c r="M21" s="44"/>
      <c r="N21" s="44"/>
      <c r="O21" s="44"/>
      <c r="P21" s="44"/>
      <c r="Q21" s="44"/>
      <c r="R21" s="44"/>
      <c r="S21" s="44"/>
      <c r="T21" s="44"/>
      <c r="V21" s="42"/>
    </row>
    <row r="22" spans="1:22" ht="12.75">
      <c r="A22" s="43"/>
      <c r="B22" s="72"/>
      <c r="C22" s="43"/>
      <c r="D22" s="74"/>
      <c r="E22" s="43"/>
      <c r="F22" s="43"/>
      <c r="G22" s="43"/>
      <c r="H22" s="43"/>
      <c r="I22" s="34"/>
      <c r="J22" s="43"/>
      <c r="K22" s="74"/>
      <c r="L22" s="74"/>
      <c r="M22" s="44"/>
      <c r="N22" s="44"/>
      <c r="O22" s="44"/>
      <c r="P22" s="44"/>
      <c r="Q22" s="44"/>
      <c r="R22" s="44"/>
      <c r="S22" s="44"/>
      <c r="T22" s="44"/>
      <c r="U22" s="42"/>
      <c r="V22" s="42"/>
    </row>
    <row r="23" spans="1:22" ht="12.75">
      <c r="A23" s="43"/>
      <c r="B23" s="72"/>
      <c r="C23" s="43"/>
      <c r="D23" s="74"/>
      <c r="E23" s="43"/>
      <c r="F23" s="43"/>
      <c r="G23" s="43"/>
      <c r="H23" s="43"/>
      <c r="I23" s="34"/>
      <c r="J23" s="43"/>
      <c r="K23" s="74"/>
      <c r="L23" s="74"/>
      <c r="M23" s="44"/>
      <c r="N23" s="44"/>
      <c r="O23" s="44"/>
      <c r="P23" s="44"/>
      <c r="Q23" s="44"/>
      <c r="R23" s="44"/>
      <c r="S23" s="44"/>
      <c r="T23" s="44"/>
      <c r="U23" s="42"/>
      <c r="V23" s="42"/>
    </row>
    <row r="24" spans="1:22" ht="12.75">
      <c r="A24" s="43"/>
      <c r="B24" s="72"/>
      <c r="C24" s="43"/>
      <c r="D24" s="44"/>
      <c r="E24" s="60"/>
      <c r="F24" s="60"/>
      <c r="G24" s="43"/>
      <c r="H24" s="43"/>
      <c r="I24" s="34"/>
      <c r="J24" s="43"/>
      <c r="K24" s="44"/>
      <c r="L24" s="44"/>
      <c r="M24" s="44"/>
      <c r="N24" s="44"/>
      <c r="O24" s="44"/>
      <c r="P24" s="44"/>
      <c r="Q24" s="44"/>
      <c r="R24" s="44"/>
      <c r="S24" s="44"/>
      <c r="T24" s="44"/>
      <c r="U24" s="42"/>
      <c r="V24" s="42"/>
    </row>
    <row r="25" spans="1:22" ht="12.75">
      <c r="A25" s="43"/>
      <c r="B25" s="72"/>
      <c r="C25" s="43"/>
      <c r="D25" s="44"/>
      <c r="E25" s="60"/>
      <c r="F25" s="60"/>
      <c r="G25" s="43"/>
      <c r="H25" s="43"/>
      <c r="I25" s="34"/>
      <c r="J25" s="43"/>
      <c r="K25" s="44"/>
      <c r="L25" s="44"/>
      <c r="M25" s="44"/>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D1" location="'Background &amp; Instructions'!A1" display="Content page"/>
    <hyperlink ref="B3" r:id="rId1"/>
    <hyperlink ref="B4" r:id="rId2"/>
    <hyperlink ref="B5" r:id="rId3"/>
    <hyperlink ref="B6" r:id="rId4"/>
    <hyperlink ref="B7" r:id="rId5"/>
    <hyperlink ref="B8" r:id="rId6"/>
    <hyperlink ref="B9" r:id="rId7" location="!items/enclosures"/>
    <hyperlink ref="B10" r:id="rId8"/>
    <hyperlink ref="B11" r:id="rId9"/>
    <hyperlink ref="B12" r:id="rId10"/>
    <hyperlink ref="B13" r:id="rId11"/>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Conte'!$D$175:$D$178</xm:f>
          </x14:formula1>
          <xm:sqref>A3:A1000</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E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64.85546875" style="58" bestFit="1" customWidth="1"/>
    <col min="2" max="2" width="19.5703125" style="58" bestFit="1" customWidth="1"/>
    <col min="3" max="3" width="23.5703125" style="58" bestFit="1" customWidth="1"/>
    <col min="4" max="4" width="16.42578125" style="73" bestFit="1" customWidth="1"/>
    <col min="5" max="5" width="9.28515625" style="58" bestFit="1" customWidth="1"/>
    <col min="6" max="6" width="30.28515625" style="58" bestFit="1" customWidth="1"/>
    <col min="7" max="7" width="5" style="58" bestFit="1" customWidth="1"/>
    <col min="8" max="8" width="6" style="58" bestFit="1" customWidth="1"/>
    <col min="9" max="9" width="24.140625" style="58" bestFit="1" customWidth="1"/>
    <col min="10" max="10" width="23.85546875" style="58" bestFit="1" customWidth="1"/>
    <col min="11" max="11" width="17.42578125" style="58" bestFit="1" customWidth="1"/>
    <col min="12" max="12" width="4.140625" style="58" bestFit="1" customWidth="1"/>
    <col min="13" max="13" width="5" style="58" bestFit="1" customWidth="1"/>
    <col min="14" max="14" width="3.5703125" style="58" bestFit="1" customWidth="1"/>
    <col min="15" max="15" width="5.28515625" style="58" bestFit="1" customWidth="1"/>
    <col min="16" max="16" width="4.42578125" style="58" bestFit="1" customWidth="1"/>
    <col min="17" max="17" width="3.140625" style="58" bestFit="1" customWidth="1"/>
    <col min="18" max="18" width="4.28515625" style="58" bestFit="1" customWidth="1"/>
    <col min="19" max="19" width="3" style="58" bestFit="1" customWidth="1"/>
    <col min="20" max="20" width="3.140625" style="58" bestFit="1" customWidth="1"/>
    <col min="21" max="21" width="25.140625" style="58" bestFit="1" customWidth="1"/>
    <col min="22" max="22" width="49.28515625" style="58" bestFit="1" customWidth="1"/>
    <col min="23" max="16384" width="14.42578125" style="58"/>
  </cols>
  <sheetData>
    <row r="1" spans="1:29" ht="12.75">
      <c r="A1" s="37" t="s">
        <v>22</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369</v>
      </c>
      <c r="B3" s="72" t="s">
        <v>1390</v>
      </c>
      <c r="C3" s="43" t="s">
        <v>386</v>
      </c>
      <c r="D3" s="73">
        <v>80</v>
      </c>
      <c r="E3" s="60"/>
      <c r="F3" s="60"/>
      <c r="G3" s="43"/>
      <c r="H3" s="43"/>
      <c r="I3" s="34" t="s">
        <v>1391</v>
      </c>
      <c r="J3" s="43" t="s">
        <v>1392</v>
      </c>
      <c r="K3" s="44" t="s">
        <v>387</v>
      </c>
      <c r="L3" s="44"/>
      <c r="M3" s="44" t="s">
        <v>388</v>
      </c>
      <c r="N3" s="44"/>
      <c r="O3" s="44"/>
      <c r="P3" s="44"/>
      <c r="Q3" s="44"/>
      <c r="R3" s="44"/>
      <c r="S3" s="44"/>
      <c r="T3" s="44"/>
    </row>
    <row r="4" spans="1:29" ht="12.75">
      <c r="A4" s="43" t="s">
        <v>369</v>
      </c>
      <c r="B4" s="72" t="s">
        <v>1393</v>
      </c>
      <c r="C4" s="43" t="s">
        <v>390</v>
      </c>
      <c r="D4" s="74"/>
      <c r="E4" s="43"/>
      <c r="F4" s="43"/>
      <c r="G4" s="43"/>
      <c r="H4" s="43"/>
      <c r="I4" s="34" t="s">
        <v>1394</v>
      </c>
      <c r="J4" s="43" t="s">
        <v>1395</v>
      </c>
      <c r="K4" s="74" t="s">
        <v>387</v>
      </c>
      <c r="L4" s="74"/>
      <c r="M4" s="44" t="s">
        <v>388</v>
      </c>
      <c r="N4" s="44"/>
      <c r="O4" s="44"/>
      <c r="P4" s="44"/>
      <c r="Q4" s="44"/>
      <c r="R4" s="44"/>
      <c r="S4" s="44"/>
      <c r="T4" s="44"/>
      <c r="U4" s="42"/>
      <c r="V4" s="42"/>
    </row>
    <row r="5" spans="1:29" ht="12.75">
      <c r="A5" s="43" t="s">
        <v>369</v>
      </c>
      <c r="B5" s="72" t="s">
        <v>1396</v>
      </c>
      <c r="C5" s="43" t="s">
        <v>386</v>
      </c>
      <c r="D5" s="74">
        <v>67</v>
      </c>
      <c r="E5" s="43">
        <v>3</v>
      </c>
      <c r="F5" s="43" t="s">
        <v>385</v>
      </c>
      <c r="G5" s="43"/>
      <c r="H5" s="43"/>
      <c r="I5" s="34" t="s">
        <v>1397</v>
      </c>
      <c r="J5" s="43" t="s">
        <v>1398</v>
      </c>
      <c r="K5" s="74" t="s">
        <v>387</v>
      </c>
      <c r="L5" s="74"/>
      <c r="M5" s="44" t="s">
        <v>388</v>
      </c>
      <c r="N5" s="44"/>
      <c r="O5" s="44"/>
      <c r="P5" s="44"/>
      <c r="Q5" s="44"/>
      <c r="R5" s="44"/>
      <c r="S5" s="44"/>
      <c r="T5" s="44"/>
      <c r="V5" s="42"/>
    </row>
    <row r="6" spans="1:29" ht="12.75">
      <c r="A6" s="43" t="s">
        <v>369</v>
      </c>
      <c r="B6" s="72" t="s">
        <v>1399</v>
      </c>
      <c r="C6" s="43" t="s">
        <v>386</v>
      </c>
      <c r="D6" s="73">
        <v>42</v>
      </c>
      <c r="E6" s="60"/>
      <c r="F6" s="60"/>
      <c r="G6" s="43"/>
      <c r="H6" s="43"/>
      <c r="I6" s="34" t="s">
        <v>1400</v>
      </c>
      <c r="J6" s="43" t="s">
        <v>1401</v>
      </c>
      <c r="K6" s="44" t="s">
        <v>387</v>
      </c>
      <c r="L6" s="44"/>
      <c r="M6" s="44" t="s">
        <v>388</v>
      </c>
      <c r="N6" s="44"/>
      <c r="O6" s="44"/>
      <c r="P6" s="44"/>
      <c r="Q6" s="44"/>
      <c r="R6" s="44"/>
      <c r="S6" s="44"/>
      <c r="T6" s="44"/>
      <c r="V6" s="42" t="s">
        <v>1402</v>
      </c>
    </row>
    <row r="7" spans="1:29" ht="12.75">
      <c r="A7" s="43" t="s">
        <v>369</v>
      </c>
      <c r="B7" s="72" t="s">
        <v>1403</v>
      </c>
      <c r="C7" s="43" t="s">
        <v>390</v>
      </c>
      <c r="D7" s="44"/>
      <c r="E7" s="42"/>
      <c r="F7" s="42"/>
      <c r="G7" s="43"/>
      <c r="H7" s="43"/>
      <c r="I7" s="34" t="s">
        <v>1404</v>
      </c>
      <c r="J7" s="43" t="s">
        <v>1405</v>
      </c>
      <c r="K7" s="42" t="s">
        <v>387</v>
      </c>
      <c r="L7" s="44"/>
      <c r="M7" s="44"/>
      <c r="N7" s="42"/>
      <c r="O7" s="42"/>
      <c r="P7" s="42"/>
      <c r="Q7" s="42"/>
      <c r="R7" s="42"/>
      <c r="S7" s="42"/>
      <c r="T7" s="42"/>
      <c r="U7" s="42"/>
      <c r="V7" s="42" t="s">
        <v>1406</v>
      </c>
      <c r="W7" s="42"/>
      <c r="X7" s="42"/>
      <c r="Y7" s="42"/>
      <c r="Z7" s="42"/>
      <c r="AA7" s="42"/>
      <c r="AB7" s="42"/>
      <c r="AC7" s="42"/>
    </row>
    <row r="8" spans="1:29" ht="12.75">
      <c r="A8" s="43" t="s">
        <v>369</v>
      </c>
      <c r="B8" s="72" t="s">
        <v>1407</v>
      </c>
      <c r="C8" s="43" t="s">
        <v>390</v>
      </c>
      <c r="D8" s="74">
        <v>50</v>
      </c>
      <c r="E8" s="43"/>
      <c r="F8" s="43" t="s">
        <v>385</v>
      </c>
      <c r="G8" s="43"/>
      <c r="H8" s="43"/>
      <c r="I8" s="34" t="s">
        <v>1408</v>
      </c>
      <c r="J8" s="43" t="s">
        <v>1409</v>
      </c>
      <c r="K8" s="74" t="s">
        <v>387</v>
      </c>
      <c r="L8" s="74"/>
      <c r="M8" s="44" t="s">
        <v>388</v>
      </c>
      <c r="N8" s="44"/>
      <c r="O8" s="44"/>
      <c r="P8" s="44"/>
      <c r="Q8" s="44"/>
      <c r="R8" s="44"/>
      <c r="S8" s="44"/>
      <c r="T8" s="44"/>
      <c r="V8" s="42" t="s">
        <v>1410</v>
      </c>
    </row>
    <row r="9" spans="1:29" ht="12.75">
      <c r="A9" s="43" t="s">
        <v>369</v>
      </c>
      <c r="B9" s="72" t="s">
        <v>1411</v>
      </c>
      <c r="C9" s="43" t="s">
        <v>390</v>
      </c>
      <c r="E9" s="42"/>
      <c r="F9" s="60"/>
      <c r="G9" s="43"/>
      <c r="H9" s="43"/>
      <c r="I9" s="34" t="s">
        <v>1412</v>
      </c>
      <c r="J9" s="59" t="s">
        <v>1413</v>
      </c>
      <c r="K9" s="44" t="s">
        <v>387</v>
      </c>
      <c r="L9" s="44" t="s">
        <v>388</v>
      </c>
      <c r="M9" s="44" t="s">
        <v>388</v>
      </c>
      <c r="N9" s="44"/>
      <c r="O9" s="44" t="s">
        <v>388</v>
      </c>
      <c r="P9" s="44" t="s">
        <v>388</v>
      </c>
      <c r="Q9" s="44" t="s">
        <v>388</v>
      </c>
      <c r="R9" s="44"/>
      <c r="S9" s="44" t="s">
        <v>388</v>
      </c>
      <c r="T9" s="44" t="s">
        <v>388</v>
      </c>
      <c r="V9" s="75"/>
      <c r="W9" s="75"/>
    </row>
    <row r="10" spans="1:29" ht="12.75">
      <c r="A10" s="43" t="s">
        <v>369</v>
      </c>
      <c r="B10" s="72" t="s">
        <v>1414</v>
      </c>
      <c r="C10" s="43" t="s">
        <v>390</v>
      </c>
      <c r="E10" s="42"/>
      <c r="F10" s="60"/>
      <c r="G10" s="43"/>
      <c r="H10" s="43"/>
      <c r="I10" s="34" t="s">
        <v>1415</v>
      </c>
      <c r="J10" s="43" t="s">
        <v>1416</v>
      </c>
      <c r="K10" s="44" t="s">
        <v>387</v>
      </c>
      <c r="L10" s="44"/>
      <c r="M10" s="44" t="s">
        <v>388</v>
      </c>
      <c r="N10" s="44"/>
      <c r="O10" s="44"/>
      <c r="P10" s="44"/>
      <c r="Q10" s="44"/>
      <c r="R10" s="44"/>
      <c r="S10" s="44"/>
      <c r="T10" s="44"/>
      <c r="V10" s="58" t="s">
        <v>1417</v>
      </c>
    </row>
    <row r="11" spans="1:29" ht="12.75">
      <c r="A11" s="43" t="s">
        <v>369</v>
      </c>
      <c r="B11" s="72" t="s">
        <v>1418</v>
      </c>
      <c r="C11" s="43" t="s">
        <v>390</v>
      </c>
      <c r="E11" s="42"/>
      <c r="F11" s="60"/>
      <c r="G11" s="43"/>
      <c r="H11" s="43"/>
      <c r="I11" s="34" t="s">
        <v>1419</v>
      </c>
      <c r="J11" s="43" t="s">
        <v>1420</v>
      </c>
      <c r="K11" s="44" t="s">
        <v>387</v>
      </c>
      <c r="L11" s="44"/>
      <c r="M11" s="44" t="s">
        <v>388</v>
      </c>
      <c r="N11" s="44"/>
      <c r="O11" s="44"/>
      <c r="P11" s="44"/>
      <c r="Q11" s="44"/>
      <c r="R11" s="44"/>
      <c r="S11" s="44"/>
      <c r="T11" s="44"/>
      <c r="V11" s="42" t="s">
        <v>1421</v>
      </c>
    </row>
    <row r="12" spans="1:29" ht="12.75">
      <c r="A12" s="43" t="s">
        <v>369</v>
      </c>
      <c r="B12" s="72" t="s">
        <v>1422</v>
      </c>
      <c r="C12" s="43" t="s">
        <v>390</v>
      </c>
      <c r="D12" s="73">
        <v>50</v>
      </c>
      <c r="E12" s="42"/>
      <c r="F12" s="60"/>
      <c r="G12" s="43"/>
      <c r="H12" s="43"/>
      <c r="I12" s="34" t="s">
        <v>1423</v>
      </c>
      <c r="J12" s="43" t="s">
        <v>1424</v>
      </c>
      <c r="K12" s="44" t="s">
        <v>387</v>
      </c>
      <c r="L12" s="44"/>
      <c r="M12" s="44" t="s">
        <v>388</v>
      </c>
      <c r="N12" s="44"/>
      <c r="O12" s="44"/>
      <c r="P12" s="44"/>
      <c r="Q12" s="44"/>
      <c r="R12" s="44"/>
      <c r="S12" s="44"/>
      <c r="T12" s="44"/>
      <c r="V12" s="42" t="s">
        <v>1425</v>
      </c>
    </row>
    <row r="13" spans="1:29" ht="12.75">
      <c r="A13" s="43" t="s">
        <v>369</v>
      </c>
      <c r="B13" s="72" t="s">
        <v>1426</v>
      </c>
      <c r="C13" s="43" t="s">
        <v>390</v>
      </c>
      <c r="E13" s="42"/>
      <c r="F13" s="60"/>
      <c r="G13" s="43"/>
      <c r="H13" s="43"/>
      <c r="I13" s="34" t="s">
        <v>1427</v>
      </c>
      <c r="J13" s="43" t="s">
        <v>1428</v>
      </c>
      <c r="K13" s="44" t="s">
        <v>387</v>
      </c>
      <c r="L13" s="44" t="s">
        <v>388</v>
      </c>
      <c r="M13" s="44" t="s">
        <v>388</v>
      </c>
      <c r="N13" s="44"/>
      <c r="O13" s="44" t="s">
        <v>388</v>
      </c>
      <c r="P13" s="44" t="s">
        <v>388</v>
      </c>
      <c r="Q13" s="44" t="s">
        <v>388</v>
      </c>
      <c r="R13" s="44" t="s">
        <v>388</v>
      </c>
      <c r="S13" s="44"/>
      <c r="T13" s="44"/>
      <c r="V13" s="58" t="s">
        <v>1425</v>
      </c>
    </row>
    <row r="14" spans="1:29" ht="12.75">
      <c r="A14" s="43" t="s">
        <v>371</v>
      </c>
      <c r="B14" s="72" t="s">
        <v>1390</v>
      </c>
      <c r="C14" s="43" t="s">
        <v>386</v>
      </c>
      <c r="D14" s="74">
        <v>80</v>
      </c>
      <c r="E14" s="43"/>
      <c r="F14" s="43"/>
      <c r="G14" s="43"/>
      <c r="H14" s="43"/>
      <c r="I14" s="34" t="s">
        <v>1391</v>
      </c>
      <c r="J14" s="43" t="s">
        <v>1392</v>
      </c>
      <c r="K14" s="74" t="s">
        <v>387</v>
      </c>
      <c r="L14" s="74"/>
      <c r="M14" s="44" t="s">
        <v>388</v>
      </c>
      <c r="N14" s="44"/>
      <c r="O14" s="44"/>
      <c r="P14" s="44"/>
      <c r="Q14" s="44"/>
      <c r="R14" s="44"/>
      <c r="S14" s="44"/>
      <c r="T14" s="44"/>
      <c r="V14" s="42"/>
    </row>
    <row r="15" spans="1:29" ht="12.75">
      <c r="A15" s="43" t="s">
        <v>371</v>
      </c>
      <c r="B15" s="72" t="s">
        <v>1429</v>
      </c>
      <c r="C15" s="43" t="s">
        <v>390</v>
      </c>
      <c r="D15" s="44"/>
      <c r="E15" s="60"/>
      <c r="F15" s="60"/>
      <c r="G15" s="43"/>
      <c r="H15" s="43"/>
      <c r="I15" s="34" t="s">
        <v>1430</v>
      </c>
      <c r="J15" s="43" t="s">
        <v>1431</v>
      </c>
      <c r="K15" s="44" t="s">
        <v>387</v>
      </c>
      <c r="L15" s="44"/>
      <c r="M15" s="44" t="s">
        <v>388</v>
      </c>
      <c r="N15" s="44"/>
      <c r="O15" s="44"/>
      <c r="P15" s="44"/>
      <c r="Q15" s="44"/>
      <c r="R15" s="44"/>
      <c r="S15" s="44"/>
      <c r="T15" s="44"/>
      <c r="V15" s="42" t="s">
        <v>1432</v>
      </c>
    </row>
    <row r="16" spans="1:29" ht="12.75">
      <c r="A16" s="43" t="s">
        <v>369</v>
      </c>
      <c r="B16" s="72" t="s">
        <v>1429</v>
      </c>
      <c r="C16" s="43" t="s">
        <v>390</v>
      </c>
      <c r="D16" s="44"/>
      <c r="E16" s="60"/>
      <c r="F16" s="60"/>
      <c r="G16" s="43"/>
      <c r="H16" s="43"/>
      <c r="I16" s="34" t="s">
        <v>1430</v>
      </c>
      <c r="J16" s="43" t="s">
        <v>1431</v>
      </c>
      <c r="K16" s="44" t="s">
        <v>387</v>
      </c>
      <c r="L16" s="44"/>
      <c r="M16" s="44" t="s">
        <v>388</v>
      </c>
      <c r="N16" s="44"/>
      <c r="O16" s="44"/>
      <c r="P16" s="44"/>
      <c r="Q16" s="44"/>
      <c r="R16" s="44"/>
      <c r="S16" s="44"/>
      <c r="T16" s="44"/>
      <c r="V16" s="42" t="s">
        <v>1432</v>
      </c>
    </row>
    <row r="17" spans="1:22" ht="12.75">
      <c r="A17" s="43" t="s">
        <v>379</v>
      </c>
      <c r="B17" s="72" t="s">
        <v>1433</v>
      </c>
      <c r="C17" s="43" t="s">
        <v>390</v>
      </c>
      <c r="D17" s="74">
        <v>17</v>
      </c>
      <c r="E17" s="43"/>
      <c r="F17" s="43"/>
      <c r="G17" s="43"/>
      <c r="H17" s="43"/>
      <c r="I17" s="34" t="s">
        <v>1434</v>
      </c>
      <c r="J17" s="43" t="s">
        <v>1435</v>
      </c>
      <c r="K17" s="74" t="s">
        <v>387</v>
      </c>
      <c r="L17" s="74"/>
      <c r="M17" s="44"/>
      <c r="N17" s="44"/>
      <c r="O17" s="44"/>
      <c r="P17" s="44"/>
      <c r="Q17" s="44"/>
      <c r="R17" s="44"/>
      <c r="S17" s="44"/>
      <c r="T17" s="44"/>
      <c r="U17" s="42"/>
      <c r="V17" s="42" t="s">
        <v>1436</v>
      </c>
    </row>
    <row r="18" spans="1:22" ht="12.75">
      <c r="A18" s="43" t="s">
        <v>369</v>
      </c>
      <c r="B18" s="72" t="s">
        <v>1437</v>
      </c>
      <c r="C18" s="43" t="s">
        <v>386</v>
      </c>
      <c r="D18" s="73">
        <v>84</v>
      </c>
      <c r="E18" s="60"/>
      <c r="F18" s="60"/>
      <c r="G18" s="43"/>
      <c r="H18" s="43"/>
      <c r="I18" s="34"/>
      <c r="J18" s="43" t="s">
        <v>1438</v>
      </c>
      <c r="K18" s="44" t="s">
        <v>387</v>
      </c>
      <c r="L18" s="44"/>
      <c r="M18" s="44"/>
      <c r="N18" s="44"/>
      <c r="O18" s="44"/>
      <c r="P18" s="44"/>
      <c r="Q18" s="44" t="s">
        <v>388</v>
      </c>
      <c r="R18" s="44"/>
      <c r="S18" s="44"/>
      <c r="T18" s="44"/>
      <c r="V18" s="42" t="s">
        <v>1439</v>
      </c>
    </row>
    <row r="19" spans="1:22" ht="12.75">
      <c r="A19" s="43" t="s">
        <v>379</v>
      </c>
      <c r="B19" s="72" t="s">
        <v>1437</v>
      </c>
      <c r="C19" s="43" t="s">
        <v>386</v>
      </c>
      <c r="D19" s="44">
        <v>84</v>
      </c>
      <c r="E19" s="60"/>
      <c r="F19" s="60"/>
      <c r="G19" s="43"/>
      <c r="H19" s="43"/>
      <c r="I19" s="34"/>
      <c r="J19" s="43" t="s">
        <v>1440</v>
      </c>
      <c r="K19" s="44" t="s">
        <v>387</v>
      </c>
      <c r="L19" s="44"/>
      <c r="M19" s="44"/>
      <c r="N19" s="44"/>
      <c r="O19" s="44"/>
      <c r="P19" s="44"/>
      <c r="Q19" s="44" t="s">
        <v>388</v>
      </c>
      <c r="R19" s="44"/>
      <c r="S19" s="44"/>
      <c r="T19" s="44"/>
      <c r="V19" s="42" t="s">
        <v>1441</v>
      </c>
    </row>
    <row r="20" spans="1:22" ht="12.75">
      <c r="A20" s="43" t="s">
        <v>377</v>
      </c>
      <c r="B20" s="72" t="s">
        <v>1437</v>
      </c>
      <c r="C20" s="43" t="s">
        <v>386</v>
      </c>
      <c r="D20" s="74">
        <v>84</v>
      </c>
      <c r="E20" s="43"/>
      <c r="F20" s="43"/>
      <c r="G20" s="43"/>
      <c r="H20" s="43"/>
      <c r="I20" s="34"/>
      <c r="J20" s="43" t="s">
        <v>1442</v>
      </c>
      <c r="K20" s="74" t="s">
        <v>387</v>
      </c>
      <c r="L20" s="74"/>
      <c r="M20" s="44"/>
      <c r="N20" s="44"/>
      <c r="O20" s="44"/>
      <c r="P20" s="44"/>
      <c r="Q20" s="44" t="s">
        <v>388</v>
      </c>
      <c r="R20" s="44"/>
      <c r="S20" s="44"/>
      <c r="T20" s="44"/>
      <c r="V20" s="42" t="s">
        <v>1441</v>
      </c>
    </row>
    <row r="21" spans="1:22" ht="12.75">
      <c r="A21" s="43" t="s">
        <v>373</v>
      </c>
      <c r="B21" s="72" t="s">
        <v>1437</v>
      </c>
      <c r="C21" s="43" t="s">
        <v>386</v>
      </c>
      <c r="D21" s="73">
        <v>84</v>
      </c>
      <c r="E21" s="60"/>
      <c r="F21" s="60"/>
      <c r="G21" s="43"/>
      <c r="H21" s="43"/>
      <c r="I21" s="34"/>
      <c r="J21" s="43" t="s">
        <v>1443</v>
      </c>
      <c r="K21" s="44" t="s">
        <v>387</v>
      </c>
      <c r="L21" s="44"/>
      <c r="M21" s="44"/>
      <c r="N21" s="44"/>
      <c r="O21" s="44"/>
      <c r="P21" s="44"/>
      <c r="Q21" s="44" t="s">
        <v>388</v>
      </c>
      <c r="R21" s="44"/>
      <c r="S21" s="44"/>
      <c r="T21" s="44"/>
      <c r="V21" s="42" t="s">
        <v>1441</v>
      </c>
    </row>
    <row r="22" spans="1:22" ht="12.75">
      <c r="A22" s="43" t="s">
        <v>369</v>
      </c>
      <c r="B22" s="72" t="s">
        <v>1437</v>
      </c>
      <c r="C22" s="43" t="s">
        <v>386</v>
      </c>
      <c r="D22" s="74">
        <v>84</v>
      </c>
      <c r="E22" s="43"/>
      <c r="F22" s="43"/>
      <c r="G22" s="43"/>
      <c r="H22" s="43"/>
      <c r="I22" s="34"/>
      <c r="J22" s="43" t="s">
        <v>1443</v>
      </c>
      <c r="K22" s="74" t="s">
        <v>387</v>
      </c>
      <c r="L22" s="74"/>
      <c r="M22" s="44"/>
      <c r="N22" s="44"/>
      <c r="O22" s="44"/>
      <c r="P22" s="44"/>
      <c r="Q22" s="44" t="s">
        <v>388</v>
      </c>
      <c r="R22" s="44"/>
      <c r="S22" s="44"/>
      <c r="T22" s="44"/>
      <c r="U22" s="42"/>
      <c r="V22" s="42" t="s">
        <v>1441</v>
      </c>
    </row>
    <row r="23" spans="1:22" ht="12.75">
      <c r="A23" s="43" t="s">
        <v>369</v>
      </c>
      <c r="B23" s="72" t="s">
        <v>1444</v>
      </c>
      <c r="C23" s="43" t="s">
        <v>390</v>
      </c>
      <c r="D23" s="74"/>
      <c r="E23" s="43"/>
      <c r="F23" s="43"/>
      <c r="G23" s="43"/>
      <c r="H23" s="43"/>
      <c r="I23" s="34"/>
      <c r="J23" s="43" t="s">
        <v>1435</v>
      </c>
      <c r="K23" s="74" t="s">
        <v>387</v>
      </c>
      <c r="L23" s="74"/>
      <c r="M23" s="44" t="s">
        <v>388</v>
      </c>
      <c r="N23" s="44"/>
      <c r="O23" s="44"/>
      <c r="P23" s="44"/>
      <c r="Q23" s="44"/>
      <c r="R23" s="44"/>
      <c r="S23" s="44"/>
      <c r="T23" s="44"/>
      <c r="U23" s="42"/>
      <c r="V23" s="42" t="s">
        <v>1445</v>
      </c>
    </row>
    <row r="24" spans="1:22" ht="12.75">
      <c r="A24" s="43" t="s">
        <v>369</v>
      </c>
      <c r="B24" s="72" t="s">
        <v>1446</v>
      </c>
      <c r="C24" s="43" t="s">
        <v>386</v>
      </c>
      <c r="D24" s="44"/>
      <c r="E24" s="60"/>
      <c r="F24" s="60"/>
      <c r="G24" s="43"/>
      <c r="H24" s="43"/>
      <c r="I24" s="34"/>
      <c r="J24" s="43" t="s">
        <v>1447</v>
      </c>
      <c r="K24" s="44" t="s">
        <v>387</v>
      </c>
      <c r="L24" s="44"/>
      <c r="M24" s="44" t="s">
        <v>388</v>
      </c>
      <c r="N24" s="44"/>
      <c r="O24" s="44"/>
      <c r="P24" s="44"/>
      <c r="Q24" s="44"/>
      <c r="R24" s="44"/>
      <c r="S24" s="44"/>
      <c r="T24" s="44"/>
      <c r="U24" s="42"/>
      <c r="V24" s="42" t="s">
        <v>1441</v>
      </c>
    </row>
    <row r="25" spans="1:22" ht="12.75">
      <c r="A25" s="43" t="s">
        <v>371</v>
      </c>
      <c r="B25" s="72" t="s">
        <v>1396</v>
      </c>
      <c r="C25" s="43" t="s">
        <v>386</v>
      </c>
      <c r="D25" s="44">
        <v>67</v>
      </c>
      <c r="E25" s="60">
        <v>3</v>
      </c>
      <c r="F25" s="60" t="s">
        <v>385</v>
      </c>
      <c r="G25" s="43"/>
      <c r="H25" s="43"/>
      <c r="I25" s="34" t="s">
        <v>1397</v>
      </c>
      <c r="J25" s="43" t="s">
        <v>1398</v>
      </c>
      <c r="K25" s="44" t="s">
        <v>387</v>
      </c>
      <c r="L25" s="44"/>
      <c r="M25" s="44" t="s">
        <v>388</v>
      </c>
      <c r="N25" s="44"/>
      <c r="O25" s="44"/>
      <c r="P25" s="44"/>
      <c r="Q25" s="44"/>
      <c r="R25" s="44"/>
      <c r="S25" s="44"/>
      <c r="T25" s="44"/>
    </row>
    <row r="26" spans="1:22" ht="12.75">
      <c r="A26" s="43" t="s">
        <v>371</v>
      </c>
      <c r="B26" s="72" t="s">
        <v>1399</v>
      </c>
      <c r="C26" s="43" t="s">
        <v>386</v>
      </c>
      <c r="D26" s="73">
        <v>42</v>
      </c>
      <c r="E26" s="60"/>
      <c r="F26" s="60"/>
      <c r="G26" s="43"/>
      <c r="H26" s="43"/>
      <c r="I26" s="34" t="s">
        <v>1400</v>
      </c>
      <c r="J26" s="43" t="s">
        <v>1401</v>
      </c>
      <c r="K26" s="44" t="s">
        <v>387</v>
      </c>
      <c r="L26" s="44"/>
      <c r="M26" s="44" t="s">
        <v>388</v>
      </c>
      <c r="N26" s="44"/>
      <c r="O26" s="44"/>
      <c r="P26" s="44"/>
      <c r="Q26" s="44"/>
      <c r="R26" s="44"/>
      <c r="S26" s="44"/>
      <c r="T26" s="44"/>
      <c r="V26" s="42" t="s">
        <v>1402</v>
      </c>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D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5" r:id="rId13"/>
    <hyperlink ref="B16" r:id="rId14"/>
    <hyperlink ref="B17" r:id="rId15"/>
    <hyperlink ref="B18" r:id="rId16"/>
    <hyperlink ref="B19" r:id="rId17"/>
    <hyperlink ref="B20" r:id="rId18"/>
    <hyperlink ref="B21" r:id="rId19"/>
    <hyperlink ref="B22" r:id="rId20"/>
    <hyperlink ref="B23" r:id="rId21"/>
    <hyperlink ref="B25" r:id="rId22"/>
    <hyperlink ref="B26" r:id="rId23"/>
  </hyperlinks>
  <pageMargins left="0.7" right="0.7" top="0.75" bottom="0.75" header="0.3" footer="0.3"/>
  <pageSetup paperSize="9" orientation="portrait" r:id="rId24"/>
  <extLst>
    <ext xmlns:x14="http://schemas.microsoft.com/office/spreadsheetml/2009/9/main" uri="{CCE6A557-97BC-4b89-ADB6-D9C93CAAB3DF}">
      <x14:dataValidations xmlns:xm="http://schemas.microsoft.com/office/excel/2006/main" count="6">
        <x14:dataValidation type="list" allowBlank="1">
          <x14:formula1>
            <xm:f>'Overview Designated Local Conte'!$D$179:$D$184</xm:f>
          </x14:formula1>
          <xm:sqref>A3:A1000</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98"/>
  <sheetViews>
    <sheetView zoomScale="80" zoomScaleNormal="80" workbookViewId="0">
      <pane xSplit="2" ySplit="2" topLeftCell="C36"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48" style="47" bestFit="1" customWidth="1"/>
    <col min="2" max="2" width="41" style="47" bestFit="1" customWidth="1"/>
    <col min="3" max="3" width="26.5703125" style="47" bestFit="1" customWidth="1"/>
    <col min="4" max="4" width="19.85546875" style="53" bestFit="1" customWidth="1"/>
    <col min="5" max="5" width="10.85546875" style="53" bestFit="1" customWidth="1"/>
    <col min="6" max="6" width="30.28515625" style="56" bestFit="1" customWidth="1"/>
    <col min="7" max="7" width="13.42578125" style="53" bestFit="1" customWidth="1"/>
    <col min="8" max="8" width="19.85546875" style="53" bestFit="1" customWidth="1"/>
    <col min="9" max="9" width="41" style="47" bestFit="1" customWidth="1"/>
    <col min="10" max="10" width="23.7109375" style="56" bestFit="1" customWidth="1"/>
    <col min="11" max="11" width="20.140625" style="53" bestFit="1" customWidth="1"/>
    <col min="12" max="12" width="10.140625" style="53" customWidth="1"/>
    <col min="13" max="13" width="9.7109375" style="53" customWidth="1"/>
    <col min="14" max="14" width="10.42578125" style="53" customWidth="1"/>
    <col min="15" max="15" width="10.5703125" style="53" customWidth="1"/>
    <col min="16" max="16" width="12.5703125" style="53" customWidth="1"/>
    <col min="17" max="17" width="9.5703125" style="53" customWidth="1"/>
    <col min="18" max="18" width="10" style="53" customWidth="1"/>
    <col min="19" max="19" width="11.140625" style="53" customWidth="1"/>
    <col min="20" max="20" width="8.7109375" style="53" customWidth="1"/>
    <col min="21" max="21" width="43" style="53" bestFit="1" customWidth="1"/>
    <col min="22" max="22" width="38.85546875" style="53" bestFit="1" customWidth="1"/>
    <col min="23" max="16384" width="14.42578125" style="47"/>
  </cols>
  <sheetData>
    <row r="1" spans="1:22" ht="15.75" customHeight="1">
      <c r="A1" s="45" t="s">
        <v>1448</v>
      </c>
      <c r="B1" s="45"/>
      <c r="C1" s="45"/>
      <c r="D1" s="57" t="s">
        <v>396</v>
      </c>
      <c r="E1" s="46"/>
      <c r="F1" s="45"/>
      <c r="G1" s="46"/>
      <c r="H1" s="46"/>
      <c r="I1" s="45"/>
      <c r="J1" s="45"/>
      <c r="K1" s="46"/>
      <c r="L1" s="46"/>
      <c r="M1" s="46"/>
      <c r="N1" s="46"/>
      <c r="O1" s="46"/>
      <c r="P1" s="46"/>
      <c r="Q1" s="46"/>
      <c r="R1" s="46"/>
      <c r="S1" s="46"/>
      <c r="T1" s="46"/>
      <c r="U1" s="46"/>
      <c r="V1" s="46"/>
    </row>
    <row r="2" spans="1:22" ht="15.75" customHeight="1">
      <c r="A2" s="48" t="s">
        <v>28</v>
      </c>
      <c r="B2" s="49" t="s">
        <v>397</v>
      </c>
      <c r="C2" s="49" t="s">
        <v>398</v>
      </c>
      <c r="D2" s="49" t="s">
        <v>399</v>
      </c>
      <c r="E2" s="49" t="s">
        <v>400</v>
      </c>
      <c r="F2" s="54" t="s">
        <v>401</v>
      </c>
      <c r="G2" s="49" t="s">
        <v>402</v>
      </c>
      <c r="H2" s="49" t="s">
        <v>403</v>
      </c>
      <c r="I2" s="49" t="s">
        <v>404</v>
      </c>
      <c r="J2" s="54" t="s">
        <v>405</v>
      </c>
      <c r="K2" s="49" t="s">
        <v>406</v>
      </c>
      <c r="L2" s="49" t="s">
        <v>407</v>
      </c>
      <c r="M2" s="49" t="s">
        <v>408</v>
      </c>
      <c r="N2" s="49" t="s">
        <v>409</v>
      </c>
      <c r="O2" s="49" t="s">
        <v>410</v>
      </c>
      <c r="P2" s="49" t="s">
        <v>411</v>
      </c>
      <c r="Q2" s="49" t="s">
        <v>412</v>
      </c>
      <c r="R2" s="49" t="s">
        <v>413</v>
      </c>
      <c r="S2" s="49" t="s">
        <v>414</v>
      </c>
      <c r="T2" s="49" t="s">
        <v>415</v>
      </c>
      <c r="U2" s="49" t="s">
        <v>416</v>
      </c>
      <c r="V2" s="49" t="s">
        <v>417</v>
      </c>
    </row>
    <row r="3" spans="1:22" ht="15.75" customHeight="1">
      <c r="A3" s="50" t="s">
        <v>1449</v>
      </c>
      <c r="B3" s="51" t="s">
        <v>1450</v>
      </c>
      <c r="C3" s="50" t="s">
        <v>386</v>
      </c>
      <c r="D3" s="52" t="s">
        <v>1451</v>
      </c>
      <c r="E3" s="52">
        <v>4</v>
      </c>
      <c r="F3" s="55" t="s">
        <v>385</v>
      </c>
      <c r="G3" s="52"/>
      <c r="H3" s="52" t="s">
        <v>1452</v>
      </c>
      <c r="I3" s="51" t="s">
        <v>1453</v>
      </c>
      <c r="J3" s="55" t="s">
        <v>1454</v>
      </c>
      <c r="K3" s="52" t="s">
        <v>387</v>
      </c>
      <c r="L3" s="52"/>
      <c r="M3" s="52" t="s">
        <v>388</v>
      </c>
      <c r="N3" s="52"/>
      <c r="O3" s="52"/>
      <c r="P3" s="52"/>
      <c r="Q3" s="52"/>
      <c r="R3" s="52"/>
      <c r="S3" s="52"/>
      <c r="T3" s="52"/>
      <c r="U3" s="55" t="s">
        <v>1455</v>
      </c>
      <c r="V3" s="55" t="s">
        <v>1456</v>
      </c>
    </row>
    <row r="4" spans="1:22" ht="15.75" customHeight="1">
      <c r="A4" s="50" t="s">
        <v>1449</v>
      </c>
      <c r="B4" s="51" t="s">
        <v>1457</v>
      </c>
      <c r="C4" s="50" t="s">
        <v>386</v>
      </c>
      <c r="D4" s="52"/>
      <c r="E4" s="52"/>
      <c r="F4" s="55"/>
      <c r="G4" s="52"/>
      <c r="H4" s="52"/>
      <c r="I4" s="51" t="s">
        <v>1458</v>
      </c>
      <c r="J4" s="55" t="s">
        <v>1459</v>
      </c>
      <c r="K4" s="52"/>
      <c r="L4" s="52" t="s">
        <v>388</v>
      </c>
      <c r="M4" s="52" t="s">
        <v>388</v>
      </c>
      <c r="N4" s="52"/>
      <c r="O4" s="52"/>
      <c r="P4" s="52"/>
      <c r="Q4" s="52"/>
      <c r="R4" s="52"/>
      <c r="S4" s="52"/>
      <c r="T4" s="52"/>
      <c r="U4" s="55" t="s">
        <v>1455</v>
      </c>
      <c r="V4" s="55"/>
    </row>
    <row r="5" spans="1:22" ht="15.75" customHeight="1">
      <c r="A5" s="50" t="s">
        <v>1449</v>
      </c>
      <c r="B5" s="51" t="s">
        <v>1460</v>
      </c>
      <c r="C5" s="50"/>
      <c r="D5" s="52"/>
      <c r="E5" s="52"/>
      <c r="F5" s="55"/>
      <c r="G5" s="52"/>
      <c r="H5" s="52"/>
      <c r="I5" s="51" t="s">
        <v>1461</v>
      </c>
      <c r="J5" s="55" t="s">
        <v>1462</v>
      </c>
      <c r="K5" s="52" t="s">
        <v>387</v>
      </c>
      <c r="L5" s="52"/>
      <c r="M5" s="52" t="s">
        <v>388</v>
      </c>
      <c r="N5" s="52"/>
      <c r="O5" s="52"/>
      <c r="P5" s="52"/>
      <c r="Q5" s="52"/>
      <c r="R5" s="52"/>
      <c r="S5" s="52"/>
      <c r="T5" s="52"/>
      <c r="U5" s="55"/>
      <c r="V5" s="55"/>
    </row>
    <row r="6" spans="1:22" ht="15.75" customHeight="1">
      <c r="A6" s="50" t="s">
        <v>1449</v>
      </c>
      <c r="B6" s="51" t="s">
        <v>1463</v>
      </c>
      <c r="C6" s="50" t="s">
        <v>386</v>
      </c>
      <c r="D6" s="52"/>
      <c r="E6" s="52"/>
      <c r="F6" s="55"/>
      <c r="G6" s="52"/>
      <c r="H6" s="52"/>
      <c r="I6" s="51" t="s">
        <v>1464</v>
      </c>
      <c r="J6" s="55" t="s">
        <v>1465</v>
      </c>
      <c r="K6" s="52" t="s">
        <v>387</v>
      </c>
      <c r="L6" s="52"/>
      <c r="M6" s="52" t="s">
        <v>388</v>
      </c>
      <c r="N6" s="52"/>
      <c r="O6" s="52"/>
      <c r="P6" s="52"/>
      <c r="Q6" s="52"/>
      <c r="R6" s="52"/>
      <c r="S6" s="52"/>
      <c r="T6" s="52"/>
      <c r="U6" s="55" t="s">
        <v>1455</v>
      </c>
      <c r="V6" s="55"/>
    </row>
    <row r="7" spans="1:22" ht="15.75" customHeight="1">
      <c r="A7" s="50" t="s">
        <v>1449</v>
      </c>
      <c r="B7" s="51" t="s">
        <v>1466</v>
      </c>
      <c r="C7" s="50" t="s">
        <v>386</v>
      </c>
      <c r="D7" s="52">
        <v>10</v>
      </c>
      <c r="E7" s="52">
        <v>1</v>
      </c>
      <c r="F7" s="55" t="s">
        <v>389</v>
      </c>
      <c r="G7" s="52"/>
      <c r="H7" s="52"/>
      <c r="I7" s="51" t="s">
        <v>1467</v>
      </c>
      <c r="J7" s="55" t="s">
        <v>1468</v>
      </c>
      <c r="K7" s="52" t="s">
        <v>387</v>
      </c>
      <c r="L7" s="52"/>
      <c r="M7" s="52" t="s">
        <v>388</v>
      </c>
      <c r="N7" s="52"/>
      <c r="O7" s="52"/>
      <c r="P7" s="52" t="s">
        <v>388</v>
      </c>
      <c r="Q7" s="52"/>
      <c r="R7" s="52"/>
      <c r="S7" s="52"/>
      <c r="T7" s="52"/>
      <c r="U7" s="55" t="s">
        <v>1455</v>
      </c>
      <c r="V7" s="55" t="s">
        <v>1469</v>
      </c>
    </row>
    <row r="8" spans="1:22" ht="15.75" customHeight="1">
      <c r="A8" s="50" t="s">
        <v>1449</v>
      </c>
      <c r="B8" s="51" t="s">
        <v>1470</v>
      </c>
      <c r="C8" s="50"/>
      <c r="D8" s="52">
        <v>16</v>
      </c>
      <c r="E8" s="52">
        <v>1</v>
      </c>
      <c r="F8" s="55" t="s">
        <v>389</v>
      </c>
      <c r="G8" s="52"/>
      <c r="H8" s="52"/>
      <c r="I8" s="51" t="s">
        <v>1471</v>
      </c>
      <c r="J8" s="55"/>
      <c r="K8" s="52" t="s">
        <v>387</v>
      </c>
      <c r="L8" s="52"/>
      <c r="M8" s="52"/>
      <c r="N8" s="52"/>
      <c r="O8" s="52"/>
      <c r="P8" s="52"/>
      <c r="Q8" s="52"/>
      <c r="R8" s="52"/>
      <c r="S8" s="52"/>
      <c r="T8" s="52"/>
      <c r="U8" s="55"/>
      <c r="V8" s="55"/>
    </row>
    <row r="9" spans="1:22" ht="12.75">
      <c r="A9" s="50" t="s">
        <v>1449</v>
      </c>
      <c r="B9" s="51" t="s">
        <v>1472</v>
      </c>
      <c r="C9" s="50"/>
      <c r="D9" s="52"/>
      <c r="E9" s="52"/>
      <c r="F9" s="55"/>
      <c r="G9" s="52"/>
      <c r="H9" s="52"/>
      <c r="I9" s="51" t="s">
        <v>1473</v>
      </c>
      <c r="J9" s="55" t="s">
        <v>1474</v>
      </c>
      <c r="K9" s="52"/>
      <c r="L9" s="52"/>
      <c r="M9" s="52"/>
      <c r="N9" s="52"/>
      <c r="O9" s="52"/>
      <c r="P9" s="52" t="s">
        <v>388</v>
      </c>
      <c r="Q9" s="52"/>
      <c r="R9" s="52"/>
      <c r="S9" s="52"/>
      <c r="T9" s="52"/>
      <c r="U9" s="55"/>
      <c r="V9" s="55"/>
    </row>
    <row r="10" spans="1:22" ht="15.75" customHeight="1">
      <c r="A10" s="50" t="s">
        <v>1449</v>
      </c>
      <c r="B10" s="51" t="s">
        <v>1475</v>
      </c>
      <c r="C10" s="50" t="s">
        <v>386</v>
      </c>
      <c r="D10" s="52">
        <v>125</v>
      </c>
      <c r="E10" s="52"/>
      <c r="F10" s="55"/>
      <c r="G10" s="52"/>
      <c r="H10" s="52"/>
      <c r="I10" s="51" t="s">
        <v>1476</v>
      </c>
      <c r="J10" s="55" t="s">
        <v>1477</v>
      </c>
      <c r="K10" s="52" t="s">
        <v>387</v>
      </c>
      <c r="L10" s="52"/>
      <c r="M10" s="52" t="s">
        <v>388</v>
      </c>
      <c r="N10" s="52"/>
      <c r="O10" s="52"/>
      <c r="P10" s="52"/>
      <c r="Q10" s="52"/>
      <c r="R10" s="52"/>
      <c r="S10" s="52"/>
      <c r="T10" s="52"/>
      <c r="U10" s="55" t="s">
        <v>1455</v>
      </c>
      <c r="V10" s="55" t="s">
        <v>1478</v>
      </c>
    </row>
    <row r="11" spans="1:22" ht="12.75">
      <c r="A11" s="50" t="s">
        <v>1449</v>
      </c>
      <c r="B11" s="51" t="s">
        <v>1479</v>
      </c>
      <c r="C11" s="50"/>
      <c r="D11" s="52"/>
      <c r="E11" s="52"/>
      <c r="F11" s="55"/>
      <c r="G11" s="52"/>
      <c r="H11" s="52"/>
      <c r="I11" s="51" t="s">
        <v>1480</v>
      </c>
      <c r="J11" s="55" t="s">
        <v>1481</v>
      </c>
      <c r="K11" s="52"/>
      <c r="L11" s="52"/>
      <c r="M11" s="52" t="s">
        <v>388</v>
      </c>
      <c r="N11" s="52"/>
      <c r="O11" s="52"/>
      <c r="P11" s="52"/>
      <c r="Q11" s="52"/>
      <c r="R11" s="52"/>
      <c r="S11" s="52"/>
      <c r="T11" s="52"/>
      <c r="U11" s="55"/>
      <c r="V11" s="55"/>
    </row>
    <row r="12" spans="1:22" ht="15.75" customHeight="1">
      <c r="A12" s="50" t="s">
        <v>1449</v>
      </c>
      <c r="B12" s="51" t="s">
        <v>1482</v>
      </c>
      <c r="C12" s="50" t="s">
        <v>386</v>
      </c>
      <c r="D12" s="52">
        <v>40</v>
      </c>
      <c r="E12" s="52"/>
      <c r="F12" s="55"/>
      <c r="G12" s="52"/>
      <c r="H12" s="52"/>
      <c r="I12" s="51" t="s">
        <v>1483</v>
      </c>
      <c r="J12" s="55" t="s">
        <v>1484</v>
      </c>
      <c r="K12" s="52" t="s">
        <v>387</v>
      </c>
      <c r="L12" s="52" t="s">
        <v>388</v>
      </c>
      <c r="M12" s="52"/>
      <c r="N12" s="52"/>
      <c r="O12" s="52"/>
      <c r="P12" s="52"/>
      <c r="Q12" s="52"/>
      <c r="R12" s="52"/>
      <c r="S12" s="52"/>
      <c r="T12" s="52"/>
      <c r="U12" s="55" t="s">
        <v>1455</v>
      </c>
      <c r="V12" s="55"/>
    </row>
    <row r="13" spans="1:22" ht="12.75">
      <c r="A13" s="50" t="s">
        <v>1449</v>
      </c>
      <c r="B13" s="51" t="s">
        <v>1485</v>
      </c>
      <c r="C13" s="50"/>
      <c r="D13" s="52"/>
      <c r="E13" s="52"/>
      <c r="F13" s="55"/>
      <c r="G13" s="52"/>
      <c r="H13" s="52"/>
      <c r="I13" s="51" t="s">
        <v>1486</v>
      </c>
      <c r="J13" s="55" t="s">
        <v>1487</v>
      </c>
      <c r="K13" s="52"/>
      <c r="L13" s="52"/>
      <c r="M13" s="52" t="s">
        <v>388</v>
      </c>
      <c r="N13" s="52"/>
      <c r="O13" s="52"/>
      <c r="P13" s="52"/>
      <c r="Q13" s="52"/>
      <c r="R13" s="52"/>
      <c r="S13" s="52"/>
      <c r="T13" s="52"/>
      <c r="U13" s="55"/>
      <c r="V13" s="55"/>
    </row>
    <row r="14" spans="1:22" ht="15.75" customHeight="1">
      <c r="A14" s="50" t="s">
        <v>1488</v>
      </c>
      <c r="B14" s="51" t="s">
        <v>1450</v>
      </c>
      <c r="C14" s="50" t="s">
        <v>386</v>
      </c>
      <c r="D14" s="52" t="s">
        <v>1451</v>
      </c>
      <c r="E14" s="52">
        <v>4</v>
      </c>
      <c r="F14" s="55" t="s">
        <v>385</v>
      </c>
      <c r="G14" s="52"/>
      <c r="H14" s="52" t="s">
        <v>1452</v>
      </c>
      <c r="I14" s="51" t="s">
        <v>1453</v>
      </c>
      <c r="J14" s="55" t="s">
        <v>1454</v>
      </c>
      <c r="K14" s="52" t="s">
        <v>387</v>
      </c>
      <c r="L14" s="52"/>
      <c r="M14" s="52" t="s">
        <v>388</v>
      </c>
      <c r="N14" s="52"/>
      <c r="O14" s="52"/>
      <c r="P14" s="52"/>
      <c r="Q14" s="52"/>
      <c r="R14" s="52"/>
      <c r="S14" s="52"/>
      <c r="T14" s="52"/>
      <c r="U14" s="55" t="s">
        <v>1455</v>
      </c>
      <c r="V14" s="55" t="s">
        <v>1456</v>
      </c>
    </row>
    <row r="15" spans="1:22" ht="15.75" customHeight="1">
      <c r="A15" s="50" t="s">
        <v>1488</v>
      </c>
      <c r="B15" s="51" t="s">
        <v>1489</v>
      </c>
      <c r="C15" s="50" t="s">
        <v>386</v>
      </c>
      <c r="D15" s="52">
        <v>32</v>
      </c>
      <c r="E15" s="52"/>
      <c r="F15" s="55" t="s">
        <v>385</v>
      </c>
      <c r="G15" s="52"/>
      <c r="H15" s="52"/>
      <c r="I15" s="51" t="s">
        <v>1490</v>
      </c>
      <c r="J15" s="55" t="s">
        <v>1491</v>
      </c>
      <c r="K15" s="52" t="s">
        <v>387</v>
      </c>
      <c r="L15" s="52" t="s">
        <v>388</v>
      </c>
      <c r="M15" s="52"/>
      <c r="N15" s="52"/>
      <c r="O15" s="52"/>
      <c r="P15" s="52"/>
      <c r="Q15" s="52"/>
      <c r="R15" s="52"/>
      <c r="S15" s="52"/>
      <c r="T15" s="52"/>
      <c r="U15" s="55" t="s">
        <v>1455</v>
      </c>
      <c r="V15" s="55"/>
    </row>
    <row r="16" spans="1:22" ht="15.75" customHeight="1">
      <c r="A16" s="50" t="s">
        <v>1488</v>
      </c>
      <c r="B16" s="51" t="s">
        <v>1457</v>
      </c>
      <c r="C16" s="50"/>
      <c r="D16" s="52">
        <v>25</v>
      </c>
      <c r="E16" s="52">
        <v>2</v>
      </c>
      <c r="F16" s="55"/>
      <c r="G16" s="52"/>
      <c r="H16" s="52"/>
      <c r="I16" s="51" t="s">
        <v>1458</v>
      </c>
      <c r="J16" s="55" t="s">
        <v>1459</v>
      </c>
      <c r="K16" s="52" t="s">
        <v>387</v>
      </c>
      <c r="L16" s="52" t="s">
        <v>388</v>
      </c>
      <c r="M16" s="52"/>
      <c r="N16" s="52"/>
      <c r="O16" s="52"/>
      <c r="P16" s="52"/>
      <c r="Q16" s="52"/>
      <c r="R16" s="52"/>
      <c r="S16" s="52"/>
      <c r="T16" s="52"/>
      <c r="U16" s="55" t="s">
        <v>1455</v>
      </c>
      <c r="V16" s="55"/>
    </row>
    <row r="17" spans="1:22" ht="15.75" customHeight="1">
      <c r="A17" s="50" t="s">
        <v>1488</v>
      </c>
      <c r="B17" s="51" t="s">
        <v>1492</v>
      </c>
      <c r="C17" s="50"/>
      <c r="D17" s="52"/>
      <c r="E17" s="52">
        <v>6</v>
      </c>
      <c r="F17" s="55" t="s">
        <v>385</v>
      </c>
      <c r="G17" s="52"/>
      <c r="H17" s="52"/>
      <c r="I17" s="51" t="s">
        <v>1493</v>
      </c>
      <c r="J17" s="55" t="s">
        <v>1494</v>
      </c>
      <c r="K17" s="52" t="s">
        <v>387</v>
      </c>
      <c r="L17" s="52"/>
      <c r="M17" s="52" t="s">
        <v>388</v>
      </c>
      <c r="N17" s="52"/>
      <c r="O17" s="52"/>
      <c r="P17" s="52" t="s">
        <v>388</v>
      </c>
      <c r="Q17" s="52" t="s">
        <v>388</v>
      </c>
      <c r="R17" s="52"/>
      <c r="S17" s="52"/>
      <c r="T17" s="52"/>
      <c r="U17" s="55" t="s">
        <v>1495</v>
      </c>
      <c r="V17" s="55"/>
    </row>
    <row r="18" spans="1:22" ht="15.75" customHeight="1">
      <c r="A18" s="50" t="s">
        <v>1488</v>
      </c>
      <c r="B18" s="51" t="s">
        <v>1496</v>
      </c>
      <c r="C18" s="50" t="s">
        <v>390</v>
      </c>
      <c r="D18" s="52"/>
      <c r="E18" s="52"/>
      <c r="F18" s="55"/>
      <c r="G18" s="52"/>
      <c r="H18" s="52"/>
      <c r="I18" s="51" t="s">
        <v>1497</v>
      </c>
      <c r="J18" s="55" t="s">
        <v>1498</v>
      </c>
      <c r="K18" s="52" t="s">
        <v>387</v>
      </c>
      <c r="L18" s="52" t="s">
        <v>388</v>
      </c>
      <c r="M18" s="52"/>
      <c r="N18" s="52"/>
      <c r="O18" s="52"/>
      <c r="P18" s="52"/>
      <c r="Q18" s="52"/>
      <c r="R18" s="52"/>
      <c r="S18" s="52"/>
      <c r="T18" s="52"/>
      <c r="U18" s="55" t="s">
        <v>1455</v>
      </c>
      <c r="V18" s="55"/>
    </row>
    <row r="19" spans="1:22" ht="15.75" customHeight="1">
      <c r="A19" s="50" t="s">
        <v>1488</v>
      </c>
      <c r="B19" s="51" t="s">
        <v>1499</v>
      </c>
      <c r="C19" s="50" t="s">
        <v>390</v>
      </c>
      <c r="D19" s="52"/>
      <c r="E19" s="52"/>
      <c r="F19" s="55" t="s">
        <v>385</v>
      </c>
      <c r="G19" s="52"/>
      <c r="H19" s="52"/>
      <c r="I19" s="51" t="s">
        <v>1500</v>
      </c>
      <c r="J19" s="55" t="s">
        <v>1501</v>
      </c>
      <c r="K19" s="52"/>
      <c r="L19" s="52"/>
      <c r="M19" s="52" t="s">
        <v>388</v>
      </c>
      <c r="N19" s="52"/>
      <c r="O19" s="52"/>
      <c r="P19" s="52"/>
      <c r="Q19" s="52"/>
      <c r="R19" s="52"/>
      <c r="S19" s="52"/>
      <c r="T19" s="52"/>
      <c r="U19" s="55"/>
      <c r="V19" s="55"/>
    </row>
    <row r="20" spans="1:22" ht="15.75" customHeight="1">
      <c r="A20" s="50" t="s">
        <v>1488</v>
      </c>
      <c r="B20" s="51" t="s">
        <v>1460</v>
      </c>
      <c r="C20" s="50"/>
      <c r="D20" s="52"/>
      <c r="E20" s="52"/>
      <c r="F20" s="55"/>
      <c r="G20" s="52"/>
      <c r="H20" s="52"/>
      <c r="I20" s="51" t="s">
        <v>1461</v>
      </c>
      <c r="J20" s="55" t="s">
        <v>1462</v>
      </c>
      <c r="K20" s="52" t="s">
        <v>387</v>
      </c>
      <c r="L20" s="52"/>
      <c r="M20" s="52"/>
      <c r="N20" s="52"/>
      <c r="O20" s="52"/>
      <c r="P20" s="52"/>
      <c r="Q20" s="52"/>
      <c r="R20" s="52"/>
      <c r="S20" s="52"/>
      <c r="T20" s="52"/>
      <c r="U20" s="55"/>
      <c r="V20" s="55"/>
    </row>
    <row r="21" spans="1:22" ht="15.75" customHeight="1">
      <c r="A21" s="50" t="s">
        <v>1488</v>
      </c>
      <c r="B21" s="51" t="s">
        <v>1463</v>
      </c>
      <c r="C21" s="50" t="s">
        <v>386</v>
      </c>
      <c r="D21" s="52"/>
      <c r="E21" s="52"/>
      <c r="F21" s="55"/>
      <c r="G21" s="52"/>
      <c r="H21" s="52"/>
      <c r="I21" s="51" t="s">
        <v>1464</v>
      </c>
      <c r="J21" s="55" t="s">
        <v>1465</v>
      </c>
      <c r="K21" s="52" t="s">
        <v>387</v>
      </c>
      <c r="L21" s="52"/>
      <c r="M21" s="52" t="s">
        <v>388</v>
      </c>
      <c r="N21" s="52"/>
      <c r="O21" s="52"/>
      <c r="P21" s="52"/>
      <c r="Q21" s="52"/>
      <c r="R21" s="52"/>
      <c r="S21" s="52"/>
      <c r="T21" s="52"/>
      <c r="U21" s="55" t="s">
        <v>1455</v>
      </c>
      <c r="V21" s="55"/>
    </row>
    <row r="22" spans="1:22" ht="15.75" customHeight="1">
      <c r="A22" s="50" t="s">
        <v>1488</v>
      </c>
      <c r="B22" s="51" t="s">
        <v>1466</v>
      </c>
      <c r="C22" s="50" t="s">
        <v>386</v>
      </c>
      <c r="D22" s="52">
        <v>10</v>
      </c>
      <c r="E22" s="52">
        <v>1</v>
      </c>
      <c r="F22" s="55" t="s">
        <v>389</v>
      </c>
      <c r="G22" s="52"/>
      <c r="H22" s="52"/>
      <c r="I22" s="51" t="s">
        <v>1467</v>
      </c>
      <c r="J22" s="55" t="s">
        <v>1468</v>
      </c>
      <c r="K22" s="52" t="s">
        <v>387</v>
      </c>
      <c r="L22" s="52"/>
      <c r="M22" s="52" t="s">
        <v>388</v>
      </c>
      <c r="N22" s="52"/>
      <c r="O22" s="52"/>
      <c r="P22" s="52" t="s">
        <v>388</v>
      </c>
      <c r="Q22" s="52"/>
      <c r="R22" s="52"/>
      <c r="S22" s="52"/>
      <c r="T22" s="52"/>
      <c r="U22" s="55" t="s">
        <v>1455</v>
      </c>
      <c r="V22" s="55" t="s">
        <v>1469</v>
      </c>
    </row>
    <row r="23" spans="1:22" ht="15.75" customHeight="1">
      <c r="A23" s="50" t="s">
        <v>1488</v>
      </c>
      <c r="B23" s="51" t="s">
        <v>1470</v>
      </c>
      <c r="C23" s="50"/>
      <c r="D23" s="52">
        <v>16</v>
      </c>
      <c r="E23" s="52">
        <v>1</v>
      </c>
      <c r="F23" s="55" t="s">
        <v>389</v>
      </c>
      <c r="G23" s="52"/>
      <c r="H23" s="52"/>
      <c r="I23" s="51" t="s">
        <v>1471</v>
      </c>
      <c r="J23" s="55"/>
      <c r="K23" s="52" t="s">
        <v>387</v>
      </c>
      <c r="L23" s="52"/>
      <c r="M23" s="52"/>
      <c r="N23" s="52"/>
      <c r="O23" s="52"/>
      <c r="P23" s="52"/>
      <c r="Q23" s="52"/>
      <c r="R23" s="52"/>
      <c r="S23" s="52"/>
      <c r="T23" s="52"/>
      <c r="U23" s="55" t="s">
        <v>1455</v>
      </c>
      <c r="V23" s="55"/>
    </row>
    <row r="24" spans="1:22" ht="12.75">
      <c r="A24" s="50" t="s">
        <v>1488</v>
      </c>
      <c r="B24" s="51" t="s">
        <v>1472</v>
      </c>
      <c r="C24" s="50"/>
      <c r="D24" s="52"/>
      <c r="E24" s="52"/>
      <c r="F24" s="55"/>
      <c r="G24" s="52"/>
      <c r="H24" s="52"/>
      <c r="I24" s="51" t="s">
        <v>1473</v>
      </c>
      <c r="J24" s="55" t="s">
        <v>1502</v>
      </c>
      <c r="K24" s="52"/>
      <c r="L24" s="52"/>
      <c r="M24" s="52"/>
      <c r="N24" s="52"/>
      <c r="O24" s="52"/>
      <c r="P24" s="52"/>
      <c r="Q24" s="52"/>
      <c r="R24" s="52"/>
      <c r="S24" s="52"/>
      <c r="T24" s="52"/>
      <c r="U24" s="55"/>
      <c r="V24" s="55"/>
    </row>
    <row r="25" spans="1:22" ht="12.75">
      <c r="A25" s="50" t="s">
        <v>1488</v>
      </c>
      <c r="B25" s="51" t="s">
        <v>1475</v>
      </c>
      <c r="C25" s="50" t="s">
        <v>386</v>
      </c>
      <c r="D25" s="52">
        <v>125</v>
      </c>
      <c r="E25" s="52"/>
      <c r="F25" s="55"/>
      <c r="G25" s="52"/>
      <c r="H25" s="52"/>
      <c r="I25" s="51" t="s">
        <v>1476</v>
      </c>
      <c r="J25" s="55" t="s">
        <v>1477</v>
      </c>
      <c r="K25" s="52" t="s">
        <v>387</v>
      </c>
      <c r="L25" s="52"/>
      <c r="M25" s="52"/>
      <c r="N25" s="52" t="s">
        <v>388</v>
      </c>
      <c r="O25" s="52"/>
      <c r="P25" s="52"/>
      <c r="Q25" s="52"/>
      <c r="R25" s="52"/>
      <c r="S25" s="52"/>
      <c r="T25" s="52"/>
      <c r="U25" s="55" t="s">
        <v>1455</v>
      </c>
      <c r="V25" s="55" t="s">
        <v>1478</v>
      </c>
    </row>
    <row r="26" spans="1:22" ht="12.75">
      <c r="A26" s="50" t="s">
        <v>1488</v>
      </c>
      <c r="B26" s="51" t="s">
        <v>1503</v>
      </c>
      <c r="C26" s="50" t="s">
        <v>386</v>
      </c>
      <c r="D26" s="52">
        <v>80</v>
      </c>
      <c r="E26" s="52"/>
      <c r="F26" s="55"/>
      <c r="G26" s="52"/>
      <c r="H26" s="52"/>
      <c r="I26" s="51" t="s">
        <v>1504</v>
      </c>
      <c r="J26" s="55" t="s">
        <v>1505</v>
      </c>
      <c r="K26" s="52"/>
      <c r="L26" s="52"/>
      <c r="M26" s="52" t="s">
        <v>388</v>
      </c>
      <c r="N26" s="52"/>
      <c r="O26" s="52"/>
      <c r="P26" s="52"/>
      <c r="Q26" s="52"/>
      <c r="R26" s="52"/>
      <c r="S26" s="52"/>
      <c r="T26" s="52"/>
      <c r="U26" s="55" t="s">
        <v>1455</v>
      </c>
      <c r="V26" s="55" t="s">
        <v>1506</v>
      </c>
    </row>
    <row r="27" spans="1:22" ht="12.75">
      <c r="A27" s="50" t="s">
        <v>1488</v>
      </c>
      <c r="B27" s="51" t="s">
        <v>1507</v>
      </c>
      <c r="C27" s="50" t="s">
        <v>386</v>
      </c>
      <c r="D27" s="52">
        <v>116</v>
      </c>
      <c r="E27" s="52"/>
      <c r="F27" s="55"/>
      <c r="G27" s="52"/>
      <c r="H27" s="52"/>
      <c r="I27" s="51" t="s">
        <v>1508</v>
      </c>
      <c r="J27" s="55" t="s">
        <v>1509</v>
      </c>
      <c r="K27" s="52" t="s">
        <v>387</v>
      </c>
      <c r="L27" s="52"/>
      <c r="M27" s="52" t="s">
        <v>388</v>
      </c>
      <c r="N27" s="52"/>
      <c r="O27" s="52"/>
      <c r="P27" s="52"/>
      <c r="Q27" s="52"/>
      <c r="R27" s="52"/>
      <c r="S27" s="52"/>
      <c r="T27" s="52"/>
      <c r="U27" s="55" t="s">
        <v>1495</v>
      </c>
      <c r="V27" s="55"/>
    </row>
    <row r="28" spans="1:22" ht="12.75">
      <c r="A28" s="50" t="s">
        <v>1488</v>
      </c>
      <c r="B28" s="51" t="s">
        <v>1510</v>
      </c>
      <c r="C28" s="50" t="s">
        <v>386</v>
      </c>
      <c r="D28" s="52">
        <v>25</v>
      </c>
      <c r="E28" s="52"/>
      <c r="F28" s="55"/>
      <c r="G28" s="52"/>
      <c r="H28" s="52"/>
      <c r="I28" s="51" t="s">
        <v>1511</v>
      </c>
      <c r="J28" s="55" t="s">
        <v>1512</v>
      </c>
      <c r="K28" s="52" t="s">
        <v>387</v>
      </c>
      <c r="L28" s="52" t="s">
        <v>388</v>
      </c>
      <c r="M28" s="52"/>
      <c r="N28" s="52"/>
      <c r="O28" s="52"/>
      <c r="P28" s="52"/>
      <c r="Q28" s="52"/>
      <c r="R28" s="52"/>
      <c r="S28" s="52"/>
      <c r="T28" s="52"/>
      <c r="U28" s="55" t="s">
        <v>1455</v>
      </c>
      <c r="V28" s="55"/>
    </row>
    <row r="29" spans="1:22" ht="12.75">
      <c r="A29" s="50" t="s">
        <v>1488</v>
      </c>
      <c r="B29" s="51" t="s">
        <v>1513</v>
      </c>
      <c r="C29" s="50" t="s">
        <v>390</v>
      </c>
      <c r="D29" s="52"/>
      <c r="E29" s="52">
        <v>3</v>
      </c>
      <c r="F29" s="55" t="s">
        <v>385</v>
      </c>
      <c r="G29" s="52"/>
      <c r="H29" s="52"/>
      <c r="I29" s="51" t="s">
        <v>1514</v>
      </c>
      <c r="J29" s="55" t="s">
        <v>1515</v>
      </c>
      <c r="K29" s="52" t="s">
        <v>387</v>
      </c>
      <c r="L29" s="52"/>
      <c r="M29" s="52" t="s">
        <v>388</v>
      </c>
      <c r="N29" s="52"/>
      <c r="O29" s="52"/>
      <c r="P29" s="52"/>
      <c r="Q29" s="52"/>
      <c r="R29" s="52"/>
      <c r="S29" s="52"/>
      <c r="T29" s="52"/>
      <c r="U29" s="55" t="s">
        <v>1516</v>
      </c>
      <c r="V29" s="55"/>
    </row>
    <row r="30" spans="1:22" ht="12.75">
      <c r="A30" s="50" t="s">
        <v>1488</v>
      </c>
      <c r="B30" s="51" t="s">
        <v>1479</v>
      </c>
      <c r="C30" s="50" t="s">
        <v>390</v>
      </c>
      <c r="D30" s="52">
        <v>9</v>
      </c>
      <c r="E30" s="52"/>
      <c r="F30" s="55"/>
      <c r="G30" s="52" t="s">
        <v>598</v>
      </c>
      <c r="H30" s="52" t="s">
        <v>1517</v>
      </c>
      <c r="I30" s="51" t="s">
        <v>1480</v>
      </c>
      <c r="J30" s="55" t="s">
        <v>1518</v>
      </c>
      <c r="K30" s="52"/>
      <c r="L30" s="52"/>
      <c r="M30" s="52" t="s">
        <v>388</v>
      </c>
      <c r="N30" s="52"/>
      <c r="O30" s="52"/>
      <c r="P30" s="52"/>
      <c r="Q30" s="52"/>
      <c r="R30" s="52"/>
      <c r="S30" s="52"/>
      <c r="T30" s="52"/>
      <c r="U30" s="55" t="s">
        <v>1455</v>
      </c>
      <c r="V30" s="55"/>
    </row>
    <row r="31" spans="1:22" ht="12.75">
      <c r="A31" s="50" t="s">
        <v>1488</v>
      </c>
      <c r="B31" s="51" t="s">
        <v>1519</v>
      </c>
      <c r="C31" s="50" t="s">
        <v>390</v>
      </c>
      <c r="D31" s="52"/>
      <c r="E31" s="52"/>
      <c r="F31" s="55" t="s">
        <v>385</v>
      </c>
      <c r="G31" s="52"/>
      <c r="H31" s="52"/>
      <c r="I31" s="51" t="s">
        <v>1520</v>
      </c>
      <c r="J31" s="55" t="s">
        <v>1521</v>
      </c>
      <c r="K31" s="52" t="s">
        <v>387</v>
      </c>
      <c r="L31" s="52"/>
      <c r="M31" s="52" t="s">
        <v>388</v>
      </c>
      <c r="N31" s="52"/>
      <c r="O31" s="52"/>
      <c r="P31" s="52"/>
      <c r="Q31" s="52"/>
      <c r="R31" s="52"/>
      <c r="S31" s="52"/>
      <c r="T31" s="52"/>
      <c r="U31" s="55" t="s">
        <v>1516</v>
      </c>
      <c r="V31" s="55"/>
    </row>
    <row r="32" spans="1:22" ht="12.75">
      <c r="A32" s="50" t="s">
        <v>1488</v>
      </c>
      <c r="B32" s="51" t="s">
        <v>1522</v>
      </c>
      <c r="C32" s="50" t="s">
        <v>386</v>
      </c>
      <c r="D32" s="52">
        <v>47</v>
      </c>
      <c r="E32" s="52"/>
      <c r="F32" s="55"/>
      <c r="G32" s="52"/>
      <c r="H32" s="52"/>
      <c r="I32" s="51" t="s">
        <v>1523</v>
      </c>
      <c r="J32" s="55" t="s">
        <v>1524</v>
      </c>
      <c r="K32" s="52"/>
      <c r="L32" s="52"/>
      <c r="M32" s="52" t="s">
        <v>388</v>
      </c>
      <c r="N32" s="52"/>
      <c r="O32" s="52"/>
      <c r="P32" s="52"/>
      <c r="Q32" s="52"/>
      <c r="R32" s="52"/>
      <c r="S32" s="52"/>
      <c r="T32" s="52"/>
      <c r="U32" s="55" t="s">
        <v>1455</v>
      </c>
      <c r="V32" s="55"/>
    </row>
    <row r="33" spans="1:22" ht="12.75">
      <c r="A33" s="50" t="s">
        <v>1488</v>
      </c>
      <c r="B33" s="51" t="s">
        <v>1525</v>
      </c>
      <c r="C33" s="50" t="s">
        <v>386</v>
      </c>
      <c r="D33" s="52">
        <v>19</v>
      </c>
      <c r="E33" s="52"/>
      <c r="F33" s="55"/>
      <c r="G33" s="52"/>
      <c r="H33" s="52"/>
      <c r="I33" s="51" t="s">
        <v>1526</v>
      </c>
      <c r="J33" s="55" t="s">
        <v>1527</v>
      </c>
      <c r="K33" s="52"/>
      <c r="L33" s="52"/>
      <c r="M33" s="52" t="s">
        <v>388</v>
      </c>
      <c r="N33" s="52"/>
      <c r="O33" s="52"/>
      <c r="P33" s="52"/>
      <c r="Q33" s="52"/>
      <c r="R33" s="52"/>
      <c r="S33" s="52"/>
      <c r="T33" s="52"/>
      <c r="U33" s="55"/>
      <c r="V33" s="55"/>
    </row>
    <row r="34" spans="1:22" ht="12.75">
      <c r="A34" s="50" t="s">
        <v>1488</v>
      </c>
      <c r="B34" s="51" t="s">
        <v>1528</v>
      </c>
      <c r="C34" s="50" t="s">
        <v>386</v>
      </c>
      <c r="D34" s="52">
        <v>42</v>
      </c>
      <c r="E34" s="52">
        <v>2</v>
      </c>
      <c r="F34" s="55" t="s">
        <v>389</v>
      </c>
      <c r="G34" s="52"/>
      <c r="H34" s="52"/>
      <c r="I34" s="51" t="s">
        <v>1529</v>
      </c>
      <c r="J34" s="55" t="s">
        <v>1530</v>
      </c>
      <c r="K34" s="52" t="s">
        <v>387</v>
      </c>
      <c r="L34" s="52" t="s">
        <v>388</v>
      </c>
      <c r="M34" s="52"/>
      <c r="N34" s="52"/>
      <c r="O34" s="52"/>
      <c r="P34" s="52"/>
      <c r="Q34" s="52"/>
      <c r="R34" s="52"/>
      <c r="S34" s="52"/>
      <c r="T34" s="52"/>
      <c r="U34" s="55" t="s">
        <v>1455</v>
      </c>
      <c r="V34" s="55"/>
    </row>
    <row r="35" spans="1:22" ht="12.75">
      <c r="A35" s="50" t="s">
        <v>1488</v>
      </c>
      <c r="B35" s="51" t="s">
        <v>1531</v>
      </c>
      <c r="C35" s="50"/>
      <c r="D35" s="52"/>
      <c r="E35" s="52"/>
      <c r="F35" s="55"/>
      <c r="G35" s="52"/>
      <c r="H35" s="52"/>
      <c r="I35" s="51" t="s">
        <v>1532</v>
      </c>
      <c r="J35" s="55" t="s">
        <v>1533</v>
      </c>
      <c r="K35" s="52"/>
      <c r="L35" s="52"/>
      <c r="M35" s="52"/>
      <c r="N35" s="52"/>
      <c r="O35" s="52"/>
      <c r="P35" s="52"/>
      <c r="Q35" s="52" t="s">
        <v>388</v>
      </c>
      <c r="R35" s="52"/>
      <c r="S35" s="52"/>
      <c r="T35" s="52"/>
      <c r="U35" s="55" t="s">
        <v>1455</v>
      </c>
      <c r="V35" s="55"/>
    </row>
    <row r="36" spans="1:22" ht="12.75">
      <c r="A36" s="50" t="s">
        <v>1488</v>
      </c>
      <c r="B36" s="51" t="s">
        <v>1534</v>
      </c>
      <c r="C36" s="50" t="s">
        <v>386</v>
      </c>
      <c r="D36" s="52">
        <v>35</v>
      </c>
      <c r="E36" s="52"/>
      <c r="F36" s="55"/>
      <c r="G36" s="52"/>
      <c r="H36" s="52"/>
      <c r="I36" s="51" t="s">
        <v>1535</v>
      </c>
      <c r="J36" s="55" t="s">
        <v>1536</v>
      </c>
      <c r="K36" s="52" t="s">
        <v>387</v>
      </c>
      <c r="L36" s="52" t="s">
        <v>388</v>
      </c>
      <c r="M36" s="52"/>
      <c r="N36" s="52"/>
      <c r="O36" s="52"/>
      <c r="P36" s="52"/>
      <c r="Q36" s="52"/>
      <c r="R36" s="52"/>
      <c r="S36" s="52"/>
      <c r="T36" s="52"/>
      <c r="U36" s="55" t="s">
        <v>1455</v>
      </c>
      <c r="V36" s="55"/>
    </row>
    <row r="37" spans="1:22" ht="12.75">
      <c r="A37" s="50" t="s">
        <v>1488</v>
      </c>
      <c r="B37" s="51" t="s">
        <v>1537</v>
      </c>
      <c r="C37" s="50" t="s">
        <v>390</v>
      </c>
      <c r="D37" s="52">
        <v>31</v>
      </c>
      <c r="E37" s="52">
        <v>3</v>
      </c>
      <c r="F37" s="55" t="s">
        <v>385</v>
      </c>
      <c r="G37" s="52"/>
      <c r="H37" s="52"/>
      <c r="I37" s="51" t="s">
        <v>1538</v>
      </c>
      <c r="J37" s="55" t="s">
        <v>1484</v>
      </c>
      <c r="K37" s="52" t="s">
        <v>387</v>
      </c>
      <c r="L37" s="52" t="s">
        <v>388</v>
      </c>
      <c r="M37" s="52"/>
      <c r="N37" s="52"/>
      <c r="O37" s="52"/>
      <c r="P37" s="52"/>
      <c r="Q37" s="52"/>
      <c r="R37" s="52"/>
      <c r="S37" s="52"/>
      <c r="T37" s="52"/>
      <c r="U37" s="55" t="s">
        <v>1455</v>
      </c>
      <c r="V37" s="55"/>
    </row>
    <row r="38" spans="1:22" ht="12.75">
      <c r="A38" s="50" t="s">
        <v>1488</v>
      </c>
      <c r="B38" s="51" t="s">
        <v>1482</v>
      </c>
      <c r="C38" s="50" t="s">
        <v>386</v>
      </c>
      <c r="D38" s="52">
        <v>40</v>
      </c>
      <c r="E38" s="52"/>
      <c r="F38" s="55"/>
      <c r="G38" s="52"/>
      <c r="H38" s="52"/>
      <c r="I38" s="51" t="s">
        <v>1483</v>
      </c>
      <c r="J38" s="55" t="s">
        <v>1484</v>
      </c>
      <c r="K38" s="52" t="s">
        <v>387</v>
      </c>
      <c r="L38" s="52" t="s">
        <v>388</v>
      </c>
      <c r="M38" s="52"/>
      <c r="N38" s="52"/>
      <c r="O38" s="52"/>
      <c r="P38" s="52"/>
      <c r="Q38" s="52"/>
      <c r="R38" s="52"/>
      <c r="S38" s="52"/>
      <c r="T38" s="52"/>
      <c r="U38" s="55" t="s">
        <v>1455</v>
      </c>
      <c r="V38" s="55"/>
    </row>
    <row r="39" spans="1:22" ht="12.75">
      <c r="A39" s="50" t="s">
        <v>1488</v>
      </c>
      <c r="B39" s="51" t="s">
        <v>1485</v>
      </c>
      <c r="C39" s="50"/>
      <c r="D39" s="52"/>
      <c r="E39" s="52"/>
      <c r="F39" s="55"/>
      <c r="G39" s="52"/>
      <c r="H39" s="52"/>
      <c r="I39" s="51" t="s">
        <v>1486</v>
      </c>
      <c r="J39" s="55" t="s">
        <v>1487</v>
      </c>
      <c r="K39" s="52"/>
      <c r="L39" s="52" t="s">
        <v>388</v>
      </c>
      <c r="M39" s="52"/>
      <c r="N39" s="52"/>
      <c r="O39" s="52"/>
      <c r="P39" s="52"/>
      <c r="Q39" s="52"/>
      <c r="R39" s="52"/>
      <c r="S39" s="52"/>
      <c r="T39" s="52"/>
      <c r="U39" s="55"/>
      <c r="V39" s="55"/>
    </row>
    <row r="40" spans="1:22" ht="12.75">
      <c r="A40" s="50" t="s">
        <v>1667</v>
      </c>
      <c r="B40" s="51" t="s">
        <v>1450</v>
      </c>
      <c r="C40" s="50" t="s">
        <v>386</v>
      </c>
      <c r="D40" s="52" t="s">
        <v>1451</v>
      </c>
      <c r="E40" s="52">
        <v>4</v>
      </c>
      <c r="F40" s="55" t="s">
        <v>385</v>
      </c>
      <c r="G40" s="52"/>
      <c r="H40" s="52" t="s">
        <v>1452</v>
      </c>
      <c r="I40" s="51" t="s">
        <v>1453</v>
      </c>
      <c r="J40" s="55" t="s">
        <v>1454</v>
      </c>
      <c r="K40" s="52" t="s">
        <v>387</v>
      </c>
      <c r="L40" s="52"/>
      <c r="M40" s="52" t="s">
        <v>388</v>
      </c>
      <c r="N40" s="52"/>
      <c r="O40" s="52"/>
      <c r="P40" s="52"/>
      <c r="Q40" s="52"/>
      <c r="R40" s="52"/>
      <c r="S40" s="52"/>
      <c r="T40" s="52"/>
      <c r="U40" s="55" t="s">
        <v>1455</v>
      </c>
      <c r="V40" s="55" t="s">
        <v>1456</v>
      </c>
    </row>
    <row r="41" spans="1:22" ht="12.75">
      <c r="A41" s="50" t="s">
        <v>1667</v>
      </c>
      <c r="B41" s="51" t="s">
        <v>1539</v>
      </c>
      <c r="C41" s="50" t="s">
        <v>386</v>
      </c>
      <c r="D41" s="52"/>
      <c r="E41" s="52">
        <v>8</v>
      </c>
      <c r="F41" s="55" t="s">
        <v>385</v>
      </c>
      <c r="G41" s="52"/>
      <c r="H41" s="52"/>
      <c r="I41" s="51" t="s">
        <v>1540</v>
      </c>
      <c r="J41" s="55" t="s">
        <v>1541</v>
      </c>
      <c r="K41" s="52" t="s">
        <v>387</v>
      </c>
      <c r="L41" s="52" t="s">
        <v>388</v>
      </c>
      <c r="M41" s="52" t="s">
        <v>388</v>
      </c>
      <c r="N41" s="52"/>
      <c r="O41" s="52" t="s">
        <v>388</v>
      </c>
      <c r="P41" s="52" t="s">
        <v>388</v>
      </c>
      <c r="Q41" s="52" t="s">
        <v>388</v>
      </c>
      <c r="R41" s="52" t="s">
        <v>388</v>
      </c>
      <c r="S41" s="52"/>
      <c r="T41" s="52"/>
      <c r="U41" s="55" t="s">
        <v>1455</v>
      </c>
      <c r="V41" s="55"/>
    </row>
    <row r="42" spans="1:22" ht="12.75">
      <c r="A42" s="50" t="s">
        <v>1667</v>
      </c>
      <c r="B42" s="51" t="s">
        <v>1460</v>
      </c>
      <c r="C42" s="50"/>
      <c r="D42" s="52"/>
      <c r="E42" s="52"/>
      <c r="F42" s="55"/>
      <c r="G42" s="52"/>
      <c r="H42" s="52"/>
      <c r="I42" s="51" t="s">
        <v>1461</v>
      </c>
      <c r="J42" s="55" t="s">
        <v>1462</v>
      </c>
      <c r="K42" s="52" t="s">
        <v>387</v>
      </c>
      <c r="L42" s="52"/>
      <c r="M42" s="52"/>
      <c r="N42" s="52"/>
      <c r="O42" s="52"/>
      <c r="P42" s="52"/>
      <c r="Q42" s="52"/>
      <c r="R42" s="52"/>
      <c r="S42" s="52"/>
      <c r="T42" s="52"/>
      <c r="U42" s="55"/>
      <c r="V42" s="55"/>
    </row>
    <row r="43" spans="1:22" ht="12.75">
      <c r="A43" s="50" t="s">
        <v>1667</v>
      </c>
      <c r="B43" s="51" t="s">
        <v>1466</v>
      </c>
      <c r="C43" s="50" t="s">
        <v>386</v>
      </c>
      <c r="D43" s="52">
        <v>10</v>
      </c>
      <c r="E43" s="52">
        <v>1</v>
      </c>
      <c r="F43" s="55" t="s">
        <v>389</v>
      </c>
      <c r="G43" s="52"/>
      <c r="H43" s="52"/>
      <c r="I43" s="51" t="s">
        <v>1467</v>
      </c>
      <c r="J43" s="55" t="s">
        <v>1468</v>
      </c>
      <c r="K43" s="52" t="s">
        <v>387</v>
      </c>
      <c r="L43" s="52"/>
      <c r="M43" s="52" t="s">
        <v>388</v>
      </c>
      <c r="N43" s="52"/>
      <c r="O43" s="52"/>
      <c r="P43" s="52" t="s">
        <v>388</v>
      </c>
      <c r="Q43" s="52"/>
      <c r="R43" s="52"/>
      <c r="S43" s="52"/>
      <c r="T43" s="52"/>
      <c r="U43" s="55" t="s">
        <v>1455</v>
      </c>
      <c r="V43" s="55" t="s">
        <v>1469</v>
      </c>
    </row>
    <row r="44" spans="1:22" ht="12.75">
      <c r="A44" s="50" t="s">
        <v>1667</v>
      </c>
      <c r="B44" s="51" t="s">
        <v>1510</v>
      </c>
      <c r="C44" s="50" t="s">
        <v>386</v>
      </c>
      <c r="D44" s="52">
        <v>25</v>
      </c>
      <c r="E44" s="52"/>
      <c r="F44" s="55"/>
      <c r="G44" s="52"/>
      <c r="H44" s="52"/>
      <c r="I44" s="51" t="s">
        <v>1511</v>
      </c>
      <c r="J44" s="55" t="s">
        <v>1512</v>
      </c>
      <c r="K44" s="52" t="s">
        <v>387</v>
      </c>
      <c r="L44" s="52" t="s">
        <v>388</v>
      </c>
      <c r="M44" s="52"/>
      <c r="N44" s="52"/>
      <c r="O44" s="52"/>
      <c r="P44" s="52"/>
      <c r="Q44" s="52"/>
      <c r="R44" s="52"/>
      <c r="S44" s="52"/>
      <c r="T44" s="52"/>
      <c r="U44" s="55" t="s">
        <v>1455</v>
      </c>
      <c r="V44" s="55"/>
    </row>
    <row r="45" spans="1:22" ht="12.75">
      <c r="A45" s="50" t="s">
        <v>1667</v>
      </c>
      <c r="B45" s="51" t="s">
        <v>1479</v>
      </c>
      <c r="C45" s="50" t="s">
        <v>390</v>
      </c>
      <c r="D45" s="52">
        <v>9</v>
      </c>
      <c r="E45" s="52"/>
      <c r="F45" s="55"/>
      <c r="G45" s="52" t="s">
        <v>598</v>
      </c>
      <c r="H45" s="52" t="s">
        <v>1517</v>
      </c>
      <c r="I45" s="51" t="s">
        <v>1480</v>
      </c>
      <c r="J45" s="55" t="s">
        <v>1542</v>
      </c>
      <c r="K45" s="52"/>
      <c r="L45" s="52"/>
      <c r="M45" s="52" t="s">
        <v>388</v>
      </c>
      <c r="N45" s="52"/>
      <c r="O45" s="52"/>
      <c r="P45" s="52"/>
      <c r="Q45" s="52"/>
      <c r="R45" s="52"/>
      <c r="S45" s="52"/>
      <c r="T45" s="52"/>
      <c r="U45" s="55" t="s">
        <v>1455</v>
      </c>
      <c r="V45" s="55"/>
    </row>
    <row r="46" spans="1:22" ht="12.75">
      <c r="A46" s="50" t="s">
        <v>1667</v>
      </c>
      <c r="B46" s="51" t="s">
        <v>1485</v>
      </c>
      <c r="C46" s="50"/>
      <c r="D46" s="52"/>
      <c r="E46" s="52"/>
      <c r="F46" s="55"/>
      <c r="G46" s="52"/>
      <c r="H46" s="52"/>
      <c r="I46" s="51" t="s">
        <v>1486</v>
      </c>
      <c r="J46" s="55" t="s">
        <v>1487</v>
      </c>
      <c r="K46" s="52"/>
      <c r="L46" s="52"/>
      <c r="M46" s="52" t="s">
        <v>388</v>
      </c>
      <c r="N46" s="52"/>
      <c r="O46" s="52"/>
      <c r="P46" s="52"/>
      <c r="Q46" s="52"/>
      <c r="R46" s="52"/>
      <c r="S46" s="52"/>
      <c r="T46" s="52"/>
      <c r="U46" s="55"/>
      <c r="V46" s="55"/>
    </row>
    <row r="47" spans="1:22" ht="12.75">
      <c r="A47" s="50" t="s">
        <v>1543</v>
      </c>
      <c r="B47" s="51" t="s">
        <v>1450</v>
      </c>
      <c r="C47" s="50" t="s">
        <v>386</v>
      </c>
      <c r="D47" s="52" t="s">
        <v>1451</v>
      </c>
      <c r="E47" s="52">
        <v>4</v>
      </c>
      <c r="F47" s="55" t="s">
        <v>385</v>
      </c>
      <c r="G47" s="52"/>
      <c r="H47" s="52" t="s">
        <v>1452</v>
      </c>
      <c r="I47" s="51" t="s">
        <v>1453</v>
      </c>
      <c r="J47" s="55" t="s">
        <v>1454</v>
      </c>
      <c r="K47" s="52" t="s">
        <v>387</v>
      </c>
      <c r="L47" s="52"/>
      <c r="M47" s="52" t="s">
        <v>388</v>
      </c>
      <c r="N47" s="52"/>
      <c r="O47" s="52"/>
      <c r="P47" s="52"/>
      <c r="Q47" s="52"/>
      <c r="R47" s="52"/>
      <c r="S47" s="52"/>
      <c r="T47" s="52"/>
      <c r="U47" s="55" t="s">
        <v>1455</v>
      </c>
      <c r="V47" s="55" t="s">
        <v>1456</v>
      </c>
    </row>
    <row r="48" spans="1:22" ht="12.75">
      <c r="A48" s="50" t="s">
        <v>1543</v>
      </c>
      <c r="B48" s="51" t="s">
        <v>1539</v>
      </c>
      <c r="C48" s="50" t="s">
        <v>386</v>
      </c>
      <c r="D48" s="52"/>
      <c r="E48" s="52">
        <v>8</v>
      </c>
      <c r="F48" s="55" t="s">
        <v>385</v>
      </c>
      <c r="G48" s="52"/>
      <c r="H48" s="52"/>
      <c r="I48" s="51" t="s">
        <v>1540</v>
      </c>
      <c r="J48" s="55" t="s">
        <v>1541</v>
      </c>
      <c r="K48" s="52" t="s">
        <v>387</v>
      </c>
      <c r="L48" s="52" t="s">
        <v>388</v>
      </c>
      <c r="M48" s="52" t="s">
        <v>388</v>
      </c>
      <c r="N48" s="52"/>
      <c r="O48" s="52" t="s">
        <v>388</v>
      </c>
      <c r="P48" s="52" t="s">
        <v>388</v>
      </c>
      <c r="Q48" s="52" t="s">
        <v>388</v>
      </c>
      <c r="R48" s="52" t="s">
        <v>388</v>
      </c>
      <c r="S48" s="52"/>
      <c r="T48" s="52"/>
      <c r="U48" s="55" t="s">
        <v>1455</v>
      </c>
      <c r="V48" s="55"/>
    </row>
    <row r="49" spans="1:22" ht="12.75">
      <c r="A49" s="50" t="s">
        <v>1543</v>
      </c>
      <c r="B49" s="51" t="s">
        <v>1544</v>
      </c>
      <c r="C49" s="50" t="s">
        <v>386</v>
      </c>
      <c r="D49" s="52">
        <v>33</v>
      </c>
      <c r="E49" s="52"/>
      <c r="F49" s="55"/>
      <c r="G49" s="52"/>
      <c r="H49" s="52"/>
      <c r="I49" s="51" t="s">
        <v>1545</v>
      </c>
      <c r="J49" s="55" t="s">
        <v>1546</v>
      </c>
      <c r="K49" s="52" t="s">
        <v>387</v>
      </c>
      <c r="L49" s="52" t="s">
        <v>388</v>
      </c>
      <c r="M49" s="52" t="s">
        <v>388</v>
      </c>
      <c r="N49" s="52"/>
      <c r="O49" s="52"/>
      <c r="P49" s="52" t="s">
        <v>388</v>
      </c>
      <c r="Q49" s="52"/>
      <c r="R49" s="52"/>
      <c r="S49" s="52"/>
      <c r="T49" s="52"/>
      <c r="U49" s="55" t="s">
        <v>1455</v>
      </c>
      <c r="V49" s="55"/>
    </row>
    <row r="50" spans="1:22" ht="12.75">
      <c r="A50" s="50" t="s">
        <v>1543</v>
      </c>
      <c r="B50" s="51" t="s">
        <v>1457</v>
      </c>
      <c r="C50" s="50"/>
      <c r="D50" s="52">
        <v>25</v>
      </c>
      <c r="E50" s="52">
        <v>2</v>
      </c>
      <c r="F50" s="55"/>
      <c r="G50" s="52"/>
      <c r="H50" s="52"/>
      <c r="I50" s="51" t="s">
        <v>1458</v>
      </c>
      <c r="J50" s="55" t="s">
        <v>1547</v>
      </c>
      <c r="K50" s="52" t="s">
        <v>387</v>
      </c>
      <c r="L50" s="52" t="s">
        <v>388</v>
      </c>
      <c r="M50" s="52"/>
      <c r="N50" s="52"/>
      <c r="O50" s="52"/>
      <c r="P50" s="52"/>
      <c r="Q50" s="52"/>
      <c r="R50" s="52"/>
      <c r="S50" s="52"/>
      <c r="T50" s="52"/>
      <c r="U50" s="55" t="s">
        <v>1455</v>
      </c>
      <c r="V50" s="55"/>
    </row>
    <row r="51" spans="1:22" ht="12.75">
      <c r="A51" s="50" t="s">
        <v>1543</v>
      </c>
      <c r="B51" s="51" t="s">
        <v>1548</v>
      </c>
      <c r="C51" s="50" t="s">
        <v>386</v>
      </c>
      <c r="D51" s="52"/>
      <c r="E51" s="52"/>
      <c r="F51" s="55"/>
      <c r="G51" s="52"/>
      <c r="H51" s="52"/>
      <c r="I51" s="51" t="s">
        <v>1549</v>
      </c>
      <c r="J51" s="55" t="s">
        <v>1459</v>
      </c>
      <c r="K51" s="52" t="s">
        <v>387</v>
      </c>
      <c r="L51" s="52" t="s">
        <v>388</v>
      </c>
      <c r="M51" s="52"/>
      <c r="N51" s="52"/>
      <c r="O51" s="52"/>
      <c r="P51" s="52"/>
      <c r="Q51" s="52"/>
      <c r="R51" s="52"/>
      <c r="S51" s="52"/>
      <c r="T51" s="52"/>
      <c r="U51" s="55" t="s">
        <v>1455</v>
      </c>
      <c r="V51" s="55"/>
    </row>
    <row r="52" spans="1:22" ht="12.75">
      <c r="A52" s="50" t="s">
        <v>1543</v>
      </c>
      <c r="B52" s="51" t="s">
        <v>1496</v>
      </c>
      <c r="C52" s="50" t="s">
        <v>390</v>
      </c>
      <c r="D52" s="52"/>
      <c r="E52" s="52"/>
      <c r="F52" s="55"/>
      <c r="G52" s="52"/>
      <c r="H52" s="52"/>
      <c r="I52" s="51" t="s">
        <v>1497</v>
      </c>
      <c r="J52" s="55" t="s">
        <v>1498</v>
      </c>
      <c r="K52" s="52" t="s">
        <v>387</v>
      </c>
      <c r="L52" s="52" t="s">
        <v>388</v>
      </c>
      <c r="M52" s="52"/>
      <c r="N52" s="52"/>
      <c r="O52" s="52"/>
      <c r="P52" s="52"/>
      <c r="Q52" s="52"/>
      <c r="R52" s="52"/>
      <c r="S52" s="52"/>
      <c r="T52" s="52"/>
      <c r="U52" s="55" t="s">
        <v>1455</v>
      </c>
      <c r="V52" s="55"/>
    </row>
    <row r="53" spans="1:22" ht="12.75">
      <c r="A53" s="50" t="s">
        <v>1543</v>
      </c>
      <c r="B53" s="51" t="s">
        <v>1460</v>
      </c>
      <c r="C53" s="50"/>
      <c r="D53" s="52"/>
      <c r="E53" s="52"/>
      <c r="F53" s="55"/>
      <c r="G53" s="52"/>
      <c r="H53" s="52"/>
      <c r="I53" s="51" t="s">
        <v>1461</v>
      </c>
      <c r="J53" s="55" t="s">
        <v>1462</v>
      </c>
      <c r="K53" s="52" t="s">
        <v>387</v>
      </c>
      <c r="L53" s="52"/>
      <c r="M53" s="52"/>
      <c r="N53" s="52"/>
      <c r="O53" s="52"/>
      <c r="P53" s="52"/>
      <c r="Q53" s="52"/>
      <c r="R53" s="52"/>
      <c r="S53" s="52"/>
      <c r="T53" s="52"/>
      <c r="U53" s="55"/>
      <c r="V53" s="55"/>
    </row>
    <row r="54" spans="1:22" ht="12.75">
      <c r="A54" s="50" t="s">
        <v>1543</v>
      </c>
      <c r="B54" s="51" t="s">
        <v>1466</v>
      </c>
      <c r="C54" s="50" t="s">
        <v>386</v>
      </c>
      <c r="D54" s="52">
        <v>10</v>
      </c>
      <c r="E54" s="52">
        <v>1</v>
      </c>
      <c r="F54" s="55" t="s">
        <v>389</v>
      </c>
      <c r="G54" s="52"/>
      <c r="H54" s="52"/>
      <c r="I54" s="51" t="s">
        <v>1467</v>
      </c>
      <c r="J54" s="55" t="s">
        <v>1468</v>
      </c>
      <c r="K54" s="52" t="s">
        <v>387</v>
      </c>
      <c r="L54" s="52"/>
      <c r="M54" s="52" t="s">
        <v>388</v>
      </c>
      <c r="N54" s="52"/>
      <c r="O54" s="52"/>
      <c r="P54" s="52" t="s">
        <v>388</v>
      </c>
      <c r="Q54" s="52"/>
      <c r="R54" s="52"/>
      <c r="S54" s="52"/>
      <c r="T54" s="52"/>
      <c r="U54" s="55" t="s">
        <v>1455</v>
      </c>
      <c r="V54" s="55" t="s">
        <v>1469</v>
      </c>
    </row>
    <row r="55" spans="1:22" ht="12.75">
      <c r="A55" s="50" t="s">
        <v>1543</v>
      </c>
      <c r="B55" s="51" t="s">
        <v>1475</v>
      </c>
      <c r="C55" s="50" t="s">
        <v>386</v>
      </c>
      <c r="D55" s="52">
        <v>125</v>
      </c>
      <c r="E55" s="52"/>
      <c r="F55" s="55"/>
      <c r="G55" s="52"/>
      <c r="H55" s="52"/>
      <c r="I55" s="51" t="s">
        <v>1476</v>
      </c>
      <c r="J55" s="55" t="s">
        <v>1477</v>
      </c>
      <c r="K55" s="52" t="s">
        <v>387</v>
      </c>
      <c r="L55" s="52"/>
      <c r="M55" s="52" t="s">
        <v>388</v>
      </c>
      <c r="N55" s="52"/>
      <c r="O55" s="52"/>
      <c r="P55" s="52"/>
      <c r="Q55" s="52"/>
      <c r="R55" s="52"/>
      <c r="S55" s="52"/>
      <c r="T55" s="52"/>
      <c r="U55" s="55" t="s">
        <v>1455</v>
      </c>
      <c r="V55" s="55" t="s">
        <v>1478</v>
      </c>
    </row>
    <row r="56" spans="1:22" ht="12.75">
      <c r="A56" s="50" t="s">
        <v>1543</v>
      </c>
      <c r="B56" s="51" t="s">
        <v>1479</v>
      </c>
      <c r="C56" s="50" t="s">
        <v>390</v>
      </c>
      <c r="D56" s="52">
        <v>9</v>
      </c>
      <c r="E56" s="52"/>
      <c r="F56" s="55"/>
      <c r="G56" s="52" t="s">
        <v>598</v>
      </c>
      <c r="H56" s="52" t="s">
        <v>1517</v>
      </c>
      <c r="I56" s="51" t="s">
        <v>1480</v>
      </c>
      <c r="J56" s="55" t="s">
        <v>1518</v>
      </c>
      <c r="K56" s="52"/>
      <c r="L56" s="52"/>
      <c r="M56" s="52" t="s">
        <v>388</v>
      </c>
      <c r="N56" s="52"/>
      <c r="O56" s="52"/>
      <c r="P56" s="52"/>
      <c r="Q56" s="52"/>
      <c r="R56" s="52"/>
      <c r="S56" s="52"/>
      <c r="T56" s="52"/>
      <c r="U56" s="55" t="s">
        <v>1455</v>
      </c>
      <c r="V56" s="55"/>
    </row>
    <row r="57" spans="1:22" ht="12.75">
      <c r="A57" s="50" t="s">
        <v>1543</v>
      </c>
      <c r="B57" s="51" t="s">
        <v>1482</v>
      </c>
      <c r="C57" s="50" t="s">
        <v>386</v>
      </c>
      <c r="D57" s="52">
        <v>40</v>
      </c>
      <c r="E57" s="52"/>
      <c r="F57" s="55"/>
      <c r="G57" s="52"/>
      <c r="H57" s="52"/>
      <c r="I57" s="51" t="s">
        <v>1483</v>
      </c>
      <c r="J57" s="55" t="s">
        <v>1550</v>
      </c>
      <c r="K57" s="52" t="s">
        <v>387</v>
      </c>
      <c r="L57" s="52"/>
      <c r="M57" s="52" t="s">
        <v>388</v>
      </c>
      <c r="N57" s="52"/>
      <c r="O57" s="52"/>
      <c r="P57" s="52"/>
      <c r="Q57" s="52"/>
      <c r="R57" s="52"/>
      <c r="S57" s="52"/>
      <c r="T57" s="52"/>
      <c r="U57" s="55" t="s">
        <v>1455</v>
      </c>
      <c r="V57" s="55"/>
    </row>
    <row r="58" spans="1:22" ht="12.75">
      <c r="A58" s="50" t="s">
        <v>1543</v>
      </c>
      <c r="B58" s="51" t="s">
        <v>1485</v>
      </c>
      <c r="C58" s="50"/>
      <c r="D58" s="52"/>
      <c r="E58" s="52"/>
      <c r="F58" s="55"/>
      <c r="G58" s="52"/>
      <c r="H58" s="52"/>
      <c r="I58" s="51" t="s">
        <v>1486</v>
      </c>
      <c r="J58" s="55" t="s">
        <v>1487</v>
      </c>
      <c r="K58" s="52"/>
      <c r="L58" s="52"/>
      <c r="M58" s="52" t="s">
        <v>388</v>
      </c>
      <c r="N58" s="52"/>
      <c r="O58" s="52"/>
      <c r="P58" s="52"/>
      <c r="Q58" s="52"/>
      <c r="R58" s="52"/>
      <c r="S58" s="52"/>
      <c r="T58" s="52"/>
      <c r="U58" s="55"/>
      <c r="V58" s="55"/>
    </row>
    <row r="59" spans="1:22" ht="12.75">
      <c r="A59" s="50" t="s">
        <v>1551</v>
      </c>
      <c r="B59" s="51" t="s">
        <v>1450</v>
      </c>
      <c r="C59" s="50" t="s">
        <v>386</v>
      </c>
      <c r="D59" s="52" t="s">
        <v>1451</v>
      </c>
      <c r="E59" s="52">
        <v>4</v>
      </c>
      <c r="F59" s="55" t="s">
        <v>385</v>
      </c>
      <c r="G59" s="52"/>
      <c r="H59" s="52" t="s">
        <v>1452</v>
      </c>
      <c r="I59" s="51" t="s">
        <v>1453</v>
      </c>
      <c r="J59" s="55" t="s">
        <v>1454</v>
      </c>
      <c r="K59" s="52" t="s">
        <v>387</v>
      </c>
      <c r="L59" s="52"/>
      <c r="M59" s="52" t="s">
        <v>388</v>
      </c>
      <c r="N59" s="52"/>
      <c r="O59" s="52"/>
      <c r="P59" s="52"/>
      <c r="Q59" s="52"/>
      <c r="R59" s="52"/>
      <c r="S59" s="52"/>
      <c r="T59" s="52"/>
      <c r="U59" s="55" t="s">
        <v>1455</v>
      </c>
      <c r="V59" s="55" t="s">
        <v>1456</v>
      </c>
    </row>
    <row r="60" spans="1:22" ht="12.75">
      <c r="A60" s="50" t="s">
        <v>1551</v>
      </c>
      <c r="B60" s="51" t="s">
        <v>1539</v>
      </c>
      <c r="C60" s="50" t="s">
        <v>386</v>
      </c>
      <c r="D60" s="52"/>
      <c r="E60" s="52">
        <v>8</v>
      </c>
      <c r="F60" s="55" t="s">
        <v>385</v>
      </c>
      <c r="G60" s="52"/>
      <c r="H60" s="52"/>
      <c r="I60" s="51" t="s">
        <v>1540</v>
      </c>
      <c r="J60" s="55" t="s">
        <v>1541</v>
      </c>
      <c r="K60" s="52" t="s">
        <v>387</v>
      </c>
      <c r="L60" s="52" t="s">
        <v>388</v>
      </c>
      <c r="M60" s="52" t="s">
        <v>388</v>
      </c>
      <c r="N60" s="52"/>
      <c r="O60" s="52" t="s">
        <v>388</v>
      </c>
      <c r="P60" s="52" t="s">
        <v>388</v>
      </c>
      <c r="Q60" s="52" t="s">
        <v>388</v>
      </c>
      <c r="R60" s="52" t="s">
        <v>388</v>
      </c>
      <c r="S60" s="52"/>
      <c r="T60" s="52"/>
      <c r="U60" s="55" t="s">
        <v>1455</v>
      </c>
      <c r="V60" s="55"/>
    </row>
    <row r="61" spans="1:22" ht="12.75">
      <c r="A61" s="50" t="s">
        <v>1551</v>
      </c>
      <c r="B61" s="51" t="s">
        <v>1548</v>
      </c>
      <c r="C61" s="50" t="s">
        <v>386</v>
      </c>
      <c r="D61" s="52"/>
      <c r="E61" s="52"/>
      <c r="F61" s="55"/>
      <c r="G61" s="52"/>
      <c r="H61" s="52"/>
      <c r="I61" s="51" t="s">
        <v>1549</v>
      </c>
      <c r="J61" s="55" t="s">
        <v>1459</v>
      </c>
      <c r="K61" s="52" t="s">
        <v>387</v>
      </c>
      <c r="L61" s="52" t="s">
        <v>388</v>
      </c>
      <c r="M61" s="52"/>
      <c r="N61" s="52"/>
      <c r="O61" s="52"/>
      <c r="P61" s="52"/>
      <c r="Q61" s="52"/>
      <c r="R61" s="52"/>
      <c r="S61" s="52"/>
      <c r="T61" s="52"/>
      <c r="U61" s="55" t="s">
        <v>1455</v>
      </c>
      <c r="V61" s="55"/>
    </row>
    <row r="62" spans="1:22" ht="12.75">
      <c r="A62" s="50" t="s">
        <v>1551</v>
      </c>
      <c r="B62" s="51" t="s">
        <v>1496</v>
      </c>
      <c r="C62" s="50" t="s">
        <v>386</v>
      </c>
      <c r="D62" s="52"/>
      <c r="E62" s="52"/>
      <c r="F62" s="55"/>
      <c r="G62" s="52"/>
      <c r="H62" s="52"/>
      <c r="I62" s="51" t="s">
        <v>1497</v>
      </c>
      <c r="J62" s="55" t="s">
        <v>1498</v>
      </c>
      <c r="K62" s="52" t="s">
        <v>387</v>
      </c>
      <c r="L62" s="52" t="s">
        <v>388</v>
      </c>
      <c r="M62" s="52"/>
      <c r="N62" s="52"/>
      <c r="O62" s="52"/>
      <c r="P62" s="52"/>
      <c r="Q62" s="52"/>
      <c r="R62" s="52"/>
      <c r="S62" s="52"/>
      <c r="T62" s="52"/>
      <c r="U62" s="55" t="s">
        <v>1455</v>
      </c>
      <c r="V62" s="55"/>
    </row>
    <row r="63" spans="1:22" ht="12.75">
      <c r="A63" s="50" t="s">
        <v>1551</v>
      </c>
      <c r="B63" s="51" t="s">
        <v>1460</v>
      </c>
      <c r="C63" s="50"/>
      <c r="D63" s="52"/>
      <c r="E63" s="52"/>
      <c r="F63" s="55"/>
      <c r="G63" s="52"/>
      <c r="H63" s="52"/>
      <c r="I63" s="51" t="s">
        <v>1461</v>
      </c>
      <c r="J63" s="55" t="s">
        <v>1462</v>
      </c>
      <c r="K63" s="52" t="s">
        <v>387</v>
      </c>
      <c r="L63" s="52"/>
      <c r="M63" s="52"/>
      <c r="N63" s="52"/>
      <c r="O63" s="52"/>
      <c r="P63" s="52"/>
      <c r="Q63" s="52"/>
      <c r="R63" s="52"/>
      <c r="S63" s="52"/>
      <c r="T63" s="52"/>
      <c r="U63" s="55"/>
      <c r="V63" s="55"/>
    </row>
    <row r="64" spans="1:22" ht="12.75">
      <c r="A64" s="50" t="s">
        <v>1551</v>
      </c>
      <c r="B64" s="51" t="s">
        <v>1463</v>
      </c>
      <c r="C64" s="50" t="s">
        <v>386</v>
      </c>
      <c r="D64" s="52"/>
      <c r="E64" s="52"/>
      <c r="F64" s="55"/>
      <c r="G64" s="52"/>
      <c r="H64" s="52"/>
      <c r="I64" s="51" t="s">
        <v>1464</v>
      </c>
      <c r="J64" s="55" t="s">
        <v>1465</v>
      </c>
      <c r="K64" s="52" t="s">
        <v>387</v>
      </c>
      <c r="L64" s="52"/>
      <c r="M64" s="52" t="s">
        <v>388</v>
      </c>
      <c r="N64" s="52"/>
      <c r="O64" s="52"/>
      <c r="P64" s="52"/>
      <c r="Q64" s="52"/>
      <c r="R64" s="52"/>
      <c r="S64" s="52"/>
      <c r="T64" s="52"/>
      <c r="U64" s="55" t="s">
        <v>1455</v>
      </c>
      <c r="V64" s="55"/>
    </row>
    <row r="65" spans="1:22" ht="12.75">
      <c r="A65" s="50" t="s">
        <v>1551</v>
      </c>
      <c r="B65" s="51" t="s">
        <v>1466</v>
      </c>
      <c r="C65" s="50" t="s">
        <v>386</v>
      </c>
      <c r="D65" s="52">
        <v>10</v>
      </c>
      <c r="E65" s="52">
        <v>1</v>
      </c>
      <c r="F65" s="55" t="s">
        <v>389</v>
      </c>
      <c r="G65" s="52"/>
      <c r="H65" s="52"/>
      <c r="I65" s="51" t="s">
        <v>1467</v>
      </c>
      <c r="J65" s="55" t="s">
        <v>1468</v>
      </c>
      <c r="K65" s="52" t="s">
        <v>387</v>
      </c>
      <c r="L65" s="52"/>
      <c r="M65" s="52" t="s">
        <v>388</v>
      </c>
      <c r="N65" s="52"/>
      <c r="O65" s="52"/>
      <c r="P65" s="52" t="s">
        <v>388</v>
      </c>
      <c r="Q65" s="52"/>
      <c r="R65" s="52"/>
      <c r="S65" s="52"/>
      <c r="T65" s="52"/>
      <c r="U65" s="55" t="s">
        <v>1455</v>
      </c>
      <c r="V65" s="55" t="s">
        <v>1469</v>
      </c>
    </row>
    <row r="66" spans="1:22" ht="12.75">
      <c r="A66" s="50" t="s">
        <v>1551</v>
      </c>
      <c r="B66" s="51" t="s">
        <v>1472</v>
      </c>
      <c r="C66" s="50"/>
      <c r="D66" s="52"/>
      <c r="E66" s="52"/>
      <c r="F66" s="55"/>
      <c r="G66" s="52"/>
      <c r="H66" s="52"/>
      <c r="I66" s="51" t="s">
        <v>1473</v>
      </c>
      <c r="J66" s="55" t="s">
        <v>1502</v>
      </c>
      <c r="K66" s="52"/>
      <c r="L66" s="52"/>
      <c r="M66" s="52"/>
      <c r="N66" s="52"/>
      <c r="O66" s="52"/>
      <c r="P66" s="52"/>
      <c r="Q66" s="52"/>
      <c r="R66" s="52"/>
      <c r="S66" s="52"/>
      <c r="T66" s="52"/>
      <c r="U66" s="55"/>
      <c r="V66" s="55"/>
    </row>
    <row r="67" spans="1:22" ht="12.75">
      <c r="A67" s="50" t="s">
        <v>1552</v>
      </c>
      <c r="B67" s="51" t="s">
        <v>1450</v>
      </c>
      <c r="C67" s="50" t="s">
        <v>386</v>
      </c>
      <c r="D67" s="52" t="s">
        <v>1451</v>
      </c>
      <c r="E67" s="52">
        <v>4</v>
      </c>
      <c r="F67" s="55" t="s">
        <v>385</v>
      </c>
      <c r="G67" s="52"/>
      <c r="H67" s="52" t="s">
        <v>1452</v>
      </c>
      <c r="I67" s="51" t="s">
        <v>1453</v>
      </c>
      <c r="J67" s="55" t="s">
        <v>1454</v>
      </c>
      <c r="K67" s="52" t="s">
        <v>387</v>
      </c>
      <c r="L67" s="52"/>
      <c r="M67" s="52" t="s">
        <v>388</v>
      </c>
      <c r="N67" s="52"/>
      <c r="O67" s="52"/>
      <c r="P67" s="52"/>
      <c r="Q67" s="52"/>
      <c r="R67" s="52"/>
      <c r="S67" s="52"/>
      <c r="T67" s="52"/>
      <c r="U67" s="55" t="s">
        <v>1455</v>
      </c>
      <c r="V67" s="55" t="s">
        <v>1456</v>
      </c>
    </row>
    <row r="68" spans="1:22" ht="12.75">
      <c r="A68" s="50" t="s">
        <v>1552</v>
      </c>
      <c r="B68" s="51" t="s">
        <v>1544</v>
      </c>
      <c r="C68" s="50" t="s">
        <v>386</v>
      </c>
      <c r="D68" s="52">
        <v>33</v>
      </c>
      <c r="E68" s="52"/>
      <c r="F68" s="55"/>
      <c r="G68" s="52"/>
      <c r="H68" s="52"/>
      <c r="I68" s="51" t="s">
        <v>1545</v>
      </c>
      <c r="J68" s="55" t="s">
        <v>1553</v>
      </c>
      <c r="K68" s="52" t="s">
        <v>387</v>
      </c>
      <c r="L68" s="52" t="s">
        <v>388</v>
      </c>
      <c r="M68" s="52" t="s">
        <v>388</v>
      </c>
      <c r="N68" s="52"/>
      <c r="O68" s="52"/>
      <c r="P68" s="52" t="s">
        <v>388</v>
      </c>
      <c r="Q68" s="52"/>
      <c r="R68" s="52"/>
      <c r="S68" s="52"/>
      <c r="T68" s="52"/>
      <c r="U68" s="55" t="s">
        <v>1455</v>
      </c>
      <c r="V68" s="55"/>
    </row>
    <row r="69" spans="1:22" ht="12.75">
      <c r="A69" s="50" t="s">
        <v>1552</v>
      </c>
      <c r="B69" s="51" t="s">
        <v>1548</v>
      </c>
      <c r="C69" s="50" t="s">
        <v>386</v>
      </c>
      <c r="D69" s="52"/>
      <c r="E69" s="52"/>
      <c r="F69" s="55"/>
      <c r="G69" s="52"/>
      <c r="H69" s="52"/>
      <c r="I69" s="51" t="s">
        <v>1549</v>
      </c>
      <c r="J69" s="55" t="s">
        <v>1459</v>
      </c>
      <c r="K69" s="52" t="s">
        <v>387</v>
      </c>
      <c r="L69" s="52" t="s">
        <v>388</v>
      </c>
      <c r="M69" s="52"/>
      <c r="N69" s="52"/>
      <c r="O69" s="52"/>
      <c r="P69" s="52"/>
      <c r="Q69" s="52"/>
      <c r="R69" s="52"/>
      <c r="S69" s="52"/>
      <c r="T69" s="52"/>
      <c r="U69" s="55" t="s">
        <v>1455</v>
      </c>
      <c r="V69" s="55"/>
    </row>
    <row r="70" spans="1:22" ht="12.75">
      <c r="A70" s="50" t="s">
        <v>1552</v>
      </c>
      <c r="B70" s="51" t="s">
        <v>1496</v>
      </c>
      <c r="C70" s="50" t="s">
        <v>390</v>
      </c>
      <c r="D70" s="52"/>
      <c r="E70" s="52"/>
      <c r="F70" s="55"/>
      <c r="G70" s="52"/>
      <c r="H70" s="52"/>
      <c r="I70" s="51" t="s">
        <v>1497</v>
      </c>
      <c r="J70" s="55" t="s">
        <v>1498</v>
      </c>
      <c r="K70" s="52" t="s">
        <v>387</v>
      </c>
      <c r="L70" s="52" t="s">
        <v>388</v>
      </c>
      <c r="M70" s="52"/>
      <c r="N70" s="52"/>
      <c r="O70" s="52"/>
      <c r="P70" s="52"/>
      <c r="Q70" s="52"/>
      <c r="R70" s="52"/>
      <c r="S70" s="52"/>
      <c r="T70" s="52"/>
      <c r="U70" s="55" t="s">
        <v>1455</v>
      </c>
      <c r="V70" s="55"/>
    </row>
    <row r="71" spans="1:22" ht="12.75">
      <c r="A71" s="50" t="s">
        <v>1552</v>
      </c>
      <c r="B71" s="51" t="s">
        <v>1460</v>
      </c>
      <c r="C71" s="50"/>
      <c r="D71" s="52"/>
      <c r="E71" s="52"/>
      <c r="F71" s="55"/>
      <c r="G71" s="52"/>
      <c r="H71" s="52"/>
      <c r="I71" s="51" t="s">
        <v>1461</v>
      </c>
      <c r="J71" s="55" t="s">
        <v>1462</v>
      </c>
      <c r="K71" s="52" t="s">
        <v>387</v>
      </c>
      <c r="L71" s="52"/>
      <c r="M71" s="52"/>
      <c r="N71" s="52"/>
      <c r="O71" s="52"/>
      <c r="P71" s="52"/>
      <c r="Q71" s="52"/>
      <c r="R71" s="52"/>
      <c r="S71" s="52"/>
      <c r="T71" s="52"/>
      <c r="U71" s="55"/>
      <c r="V71" s="55"/>
    </row>
    <row r="72" spans="1:22" ht="12.75">
      <c r="A72" s="50" t="s">
        <v>1552</v>
      </c>
      <c r="B72" s="51" t="s">
        <v>1475</v>
      </c>
      <c r="C72" s="50" t="s">
        <v>386</v>
      </c>
      <c r="D72" s="52">
        <v>125</v>
      </c>
      <c r="E72" s="52"/>
      <c r="F72" s="55"/>
      <c r="G72" s="52"/>
      <c r="H72" s="52"/>
      <c r="I72" s="51" t="s">
        <v>1476</v>
      </c>
      <c r="J72" s="55" t="s">
        <v>1477</v>
      </c>
      <c r="K72" s="52" t="s">
        <v>387</v>
      </c>
      <c r="L72" s="52"/>
      <c r="M72" s="52" t="s">
        <v>388</v>
      </c>
      <c r="N72" s="52"/>
      <c r="O72" s="52"/>
      <c r="P72" s="52"/>
      <c r="Q72" s="52"/>
      <c r="R72" s="52"/>
      <c r="S72" s="52"/>
      <c r="T72" s="52"/>
      <c r="U72" s="55" t="s">
        <v>1455</v>
      </c>
      <c r="V72" s="55" t="s">
        <v>1478</v>
      </c>
    </row>
    <row r="73" spans="1:22" ht="12.75">
      <c r="A73" s="50" t="s">
        <v>1552</v>
      </c>
      <c r="B73" s="51" t="s">
        <v>1479</v>
      </c>
      <c r="C73" s="50" t="s">
        <v>390</v>
      </c>
      <c r="D73" s="52">
        <v>9</v>
      </c>
      <c r="E73" s="52"/>
      <c r="F73" s="55"/>
      <c r="G73" s="52" t="s">
        <v>598</v>
      </c>
      <c r="H73" s="52" t="s">
        <v>1517</v>
      </c>
      <c r="I73" s="51" t="s">
        <v>1480</v>
      </c>
      <c r="J73" s="55" t="s">
        <v>1518</v>
      </c>
      <c r="K73" s="52"/>
      <c r="L73" s="52"/>
      <c r="M73" s="52" t="s">
        <v>388</v>
      </c>
      <c r="N73" s="52"/>
      <c r="O73" s="52"/>
      <c r="P73" s="52"/>
      <c r="Q73" s="52"/>
      <c r="R73" s="52"/>
      <c r="S73" s="52"/>
      <c r="T73" s="52"/>
      <c r="U73" s="55" t="s">
        <v>1455</v>
      </c>
      <c r="V73" s="55"/>
    </row>
    <row r="74" spans="1:22" ht="12.75">
      <c r="A74" s="50" t="s">
        <v>1552</v>
      </c>
      <c r="B74" s="51" t="s">
        <v>1482</v>
      </c>
      <c r="C74" s="50" t="s">
        <v>386</v>
      </c>
      <c r="D74" s="52">
        <v>40</v>
      </c>
      <c r="E74" s="52"/>
      <c r="F74" s="55"/>
      <c r="G74" s="52"/>
      <c r="H74" s="52"/>
      <c r="I74" s="51" t="s">
        <v>1483</v>
      </c>
      <c r="J74" s="55" t="s">
        <v>1550</v>
      </c>
      <c r="K74" s="52" t="s">
        <v>387</v>
      </c>
      <c r="L74" s="52"/>
      <c r="M74" s="52" t="s">
        <v>388</v>
      </c>
      <c r="N74" s="52"/>
      <c r="O74" s="52"/>
      <c r="P74" s="52"/>
      <c r="Q74" s="52"/>
      <c r="R74" s="52"/>
      <c r="S74" s="52"/>
      <c r="T74" s="52"/>
      <c r="U74" s="55" t="s">
        <v>1455</v>
      </c>
      <c r="V74" s="55"/>
    </row>
    <row r="75" spans="1:22" ht="12.75">
      <c r="A75" s="50" t="s">
        <v>1552</v>
      </c>
      <c r="B75" s="51" t="s">
        <v>1485</v>
      </c>
      <c r="C75" s="50"/>
      <c r="D75" s="52"/>
      <c r="E75" s="52"/>
      <c r="F75" s="55"/>
      <c r="G75" s="52"/>
      <c r="H75" s="52"/>
      <c r="I75" s="51" t="s">
        <v>1486</v>
      </c>
      <c r="J75" s="55" t="s">
        <v>1487</v>
      </c>
      <c r="K75" s="52"/>
      <c r="L75" s="52"/>
      <c r="M75" s="52" t="s">
        <v>388</v>
      </c>
      <c r="N75" s="52"/>
      <c r="O75" s="52"/>
      <c r="P75" s="52"/>
      <c r="Q75" s="52"/>
      <c r="R75" s="52"/>
      <c r="S75" s="52"/>
      <c r="T75" s="52"/>
      <c r="U75" s="55"/>
      <c r="V75" s="55"/>
    </row>
    <row r="76" spans="1:22" ht="12.75">
      <c r="A76" s="50" t="s">
        <v>1554</v>
      </c>
      <c r="B76" s="51" t="s">
        <v>1450</v>
      </c>
      <c r="C76" s="50" t="s">
        <v>386</v>
      </c>
      <c r="D76" s="52" t="s">
        <v>1451</v>
      </c>
      <c r="E76" s="52">
        <v>4</v>
      </c>
      <c r="F76" s="55" t="s">
        <v>385</v>
      </c>
      <c r="G76" s="52"/>
      <c r="H76" s="52" t="s">
        <v>1452</v>
      </c>
      <c r="I76" s="51" t="s">
        <v>1453</v>
      </c>
      <c r="J76" s="55" t="s">
        <v>1454</v>
      </c>
      <c r="K76" s="52" t="s">
        <v>387</v>
      </c>
      <c r="L76" s="52"/>
      <c r="M76" s="52" t="s">
        <v>388</v>
      </c>
      <c r="N76" s="52"/>
      <c r="O76" s="52"/>
      <c r="P76" s="52"/>
      <c r="Q76" s="52"/>
      <c r="R76" s="52"/>
      <c r="S76" s="52"/>
      <c r="T76" s="52"/>
      <c r="U76" s="55" t="s">
        <v>1455</v>
      </c>
      <c r="V76" s="55" t="s">
        <v>1456</v>
      </c>
    </row>
    <row r="77" spans="1:22" ht="12.75">
      <c r="A77" s="50" t="s">
        <v>1554</v>
      </c>
      <c r="B77" s="51" t="s">
        <v>1457</v>
      </c>
      <c r="C77" s="50"/>
      <c r="D77" s="52">
        <v>25</v>
      </c>
      <c r="E77" s="52">
        <v>2</v>
      </c>
      <c r="F77" s="55"/>
      <c r="G77" s="52"/>
      <c r="H77" s="52"/>
      <c r="I77" s="51" t="s">
        <v>1458</v>
      </c>
      <c r="J77" s="55" t="s">
        <v>1555</v>
      </c>
      <c r="K77" s="52" t="s">
        <v>387</v>
      </c>
      <c r="L77" s="52" t="s">
        <v>388</v>
      </c>
      <c r="M77" s="52"/>
      <c r="N77" s="52"/>
      <c r="O77" s="52"/>
      <c r="P77" s="52"/>
      <c r="Q77" s="52"/>
      <c r="R77" s="52"/>
      <c r="S77" s="52"/>
      <c r="T77" s="52"/>
      <c r="U77" s="55" t="s">
        <v>1455</v>
      </c>
      <c r="V77" s="55"/>
    </row>
    <row r="78" spans="1:22" ht="12.75">
      <c r="A78" s="50" t="s">
        <v>1554</v>
      </c>
      <c r="B78" s="51" t="s">
        <v>1492</v>
      </c>
      <c r="C78" s="50"/>
      <c r="D78" s="52"/>
      <c r="E78" s="52">
        <v>6</v>
      </c>
      <c r="F78" s="55" t="s">
        <v>385</v>
      </c>
      <c r="G78" s="52"/>
      <c r="H78" s="52"/>
      <c r="I78" s="51" t="s">
        <v>1493</v>
      </c>
      <c r="J78" s="55" t="s">
        <v>1494</v>
      </c>
      <c r="K78" s="52" t="s">
        <v>387</v>
      </c>
      <c r="L78" s="52"/>
      <c r="M78" s="52" t="s">
        <v>388</v>
      </c>
      <c r="N78" s="52"/>
      <c r="O78" s="52"/>
      <c r="P78" s="52" t="s">
        <v>388</v>
      </c>
      <c r="Q78" s="52" t="s">
        <v>388</v>
      </c>
      <c r="R78" s="52"/>
      <c r="S78" s="52"/>
      <c r="T78" s="52"/>
      <c r="U78" s="55" t="s">
        <v>1495</v>
      </c>
      <c r="V78" s="55"/>
    </row>
    <row r="79" spans="1:22" ht="12.75">
      <c r="A79" s="50" t="s">
        <v>1554</v>
      </c>
      <c r="B79" s="51" t="s">
        <v>1548</v>
      </c>
      <c r="C79" s="50" t="s">
        <v>386</v>
      </c>
      <c r="D79" s="52"/>
      <c r="E79" s="52"/>
      <c r="F79" s="55"/>
      <c r="G79" s="52"/>
      <c r="H79" s="52"/>
      <c r="I79" s="51" t="s">
        <v>1549</v>
      </c>
      <c r="J79" s="55" t="s">
        <v>1459</v>
      </c>
      <c r="K79" s="52" t="s">
        <v>387</v>
      </c>
      <c r="L79" s="52" t="s">
        <v>388</v>
      </c>
      <c r="M79" s="52"/>
      <c r="N79" s="52"/>
      <c r="O79" s="52"/>
      <c r="P79" s="52"/>
      <c r="Q79" s="52"/>
      <c r="R79" s="52"/>
      <c r="S79" s="52"/>
      <c r="T79" s="52"/>
      <c r="U79" s="55" t="s">
        <v>1455</v>
      </c>
      <c r="V79" s="55"/>
    </row>
    <row r="80" spans="1:22" ht="12.75">
      <c r="A80" s="50" t="s">
        <v>1554</v>
      </c>
      <c r="B80" s="51" t="s">
        <v>1496</v>
      </c>
      <c r="C80" s="50" t="s">
        <v>390</v>
      </c>
      <c r="D80" s="52"/>
      <c r="E80" s="52"/>
      <c r="F80" s="55"/>
      <c r="G80" s="52"/>
      <c r="H80" s="52"/>
      <c r="I80" s="51" t="s">
        <v>1497</v>
      </c>
      <c r="J80" s="55" t="s">
        <v>1498</v>
      </c>
      <c r="K80" s="52" t="s">
        <v>387</v>
      </c>
      <c r="L80" s="52" t="s">
        <v>388</v>
      </c>
      <c r="M80" s="52"/>
      <c r="N80" s="52"/>
      <c r="O80" s="52"/>
      <c r="P80" s="52"/>
      <c r="Q80" s="52"/>
      <c r="R80" s="52"/>
      <c r="S80" s="52"/>
      <c r="T80" s="52"/>
      <c r="U80" s="55" t="s">
        <v>1455</v>
      </c>
      <c r="V80" s="55"/>
    </row>
    <row r="81" spans="1:22" ht="12.75">
      <c r="A81" s="50" t="s">
        <v>1554</v>
      </c>
      <c r="B81" s="51" t="s">
        <v>1460</v>
      </c>
      <c r="C81" s="50"/>
      <c r="D81" s="52"/>
      <c r="E81" s="52"/>
      <c r="F81" s="55"/>
      <c r="G81" s="52"/>
      <c r="H81" s="52"/>
      <c r="I81" s="51" t="s">
        <v>1461</v>
      </c>
      <c r="J81" s="55" t="s">
        <v>1462</v>
      </c>
      <c r="K81" s="52" t="s">
        <v>387</v>
      </c>
      <c r="L81" s="52"/>
      <c r="M81" s="52"/>
      <c r="N81" s="52"/>
      <c r="O81" s="52"/>
      <c r="P81" s="52"/>
      <c r="Q81" s="52"/>
      <c r="R81" s="52"/>
      <c r="S81" s="52"/>
      <c r="T81" s="52"/>
      <c r="U81" s="55"/>
      <c r="V81" s="55"/>
    </row>
    <row r="82" spans="1:22" ht="12.75">
      <c r="A82" s="50" t="s">
        <v>1554</v>
      </c>
      <c r="B82" s="51" t="s">
        <v>1463</v>
      </c>
      <c r="C82" s="50" t="s">
        <v>386</v>
      </c>
      <c r="D82" s="52"/>
      <c r="E82" s="52"/>
      <c r="F82" s="55"/>
      <c r="G82" s="52"/>
      <c r="H82" s="52"/>
      <c r="I82" s="51" t="s">
        <v>1464</v>
      </c>
      <c r="J82" s="55" t="s">
        <v>1465</v>
      </c>
      <c r="K82" s="52" t="s">
        <v>387</v>
      </c>
      <c r="L82" s="52"/>
      <c r="M82" s="52" t="s">
        <v>388</v>
      </c>
      <c r="N82" s="52"/>
      <c r="O82" s="52"/>
      <c r="P82" s="52"/>
      <c r="Q82" s="52"/>
      <c r="R82" s="52"/>
      <c r="S82" s="52"/>
      <c r="T82" s="52"/>
      <c r="U82" s="55" t="s">
        <v>1455</v>
      </c>
      <c r="V82" s="55"/>
    </row>
    <row r="83" spans="1:22" ht="12.75">
      <c r="A83" s="50" t="s">
        <v>1554</v>
      </c>
      <c r="B83" s="51" t="s">
        <v>1466</v>
      </c>
      <c r="C83" s="50" t="s">
        <v>386</v>
      </c>
      <c r="D83" s="52">
        <v>10</v>
      </c>
      <c r="E83" s="52">
        <v>1</v>
      </c>
      <c r="F83" s="55" t="s">
        <v>389</v>
      </c>
      <c r="G83" s="52"/>
      <c r="H83" s="52"/>
      <c r="I83" s="51" t="s">
        <v>1467</v>
      </c>
      <c r="J83" s="55" t="s">
        <v>1468</v>
      </c>
      <c r="K83" s="52" t="s">
        <v>387</v>
      </c>
      <c r="L83" s="52"/>
      <c r="M83" s="52" t="s">
        <v>388</v>
      </c>
      <c r="N83" s="52"/>
      <c r="O83" s="52"/>
      <c r="P83" s="52" t="s">
        <v>388</v>
      </c>
      <c r="Q83" s="52"/>
      <c r="R83" s="52"/>
      <c r="S83" s="52"/>
      <c r="T83" s="52"/>
      <c r="U83" s="55" t="s">
        <v>1455</v>
      </c>
      <c r="V83" s="55" t="s">
        <v>1469</v>
      </c>
    </row>
    <row r="84" spans="1:22" ht="12.75">
      <c r="A84" s="50" t="s">
        <v>1554</v>
      </c>
      <c r="B84" s="51" t="s">
        <v>1556</v>
      </c>
      <c r="C84" s="50" t="s">
        <v>386</v>
      </c>
      <c r="D84" s="52">
        <v>40</v>
      </c>
      <c r="E84" s="52"/>
      <c r="F84" s="55"/>
      <c r="G84" s="52"/>
      <c r="H84" s="52" t="s">
        <v>1557</v>
      </c>
      <c r="I84" s="51" t="s">
        <v>1558</v>
      </c>
      <c r="J84" s="55" t="s">
        <v>1559</v>
      </c>
      <c r="K84" s="52" t="s">
        <v>387</v>
      </c>
      <c r="L84" s="52"/>
      <c r="M84" s="52" t="s">
        <v>388</v>
      </c>
      <c r="N84" s="52"/>
      <c r="O84" s="52"/>
      <c r="P84" s="52"/>
      <c r="Q84" s="52"/>
      <c r="R84" s="52"/>
      <c r="S84" s="52"/>
      <c r="T84" s="52"/>
      <c r="U84" s="55" t="s">
        <v>1560</v>
      </c>
      <c r="V84" s="55"/>
    </row>
    <row r="85" spans="1:22" ht="12.75">
      <c r="A85" s="50" t="s">
        <v>1554</v>
      </c>
      <c r="B85" s="51" t="s">
        <v>1470</v>
      </c>
      <c r="C85" s="50"/>
      <c r="D85" s="52">
        <v>16</v>
      </c>
      <c r="E85" s="52">
        <v>1</v>
      </c>
      <c r="F85" s="55" t="s">
        <v>389</v>
      </c>
      <c r="G85" s="52"/>
      <c r="H85" s="52"/>
      <c r="I85" s="51" t="s">
        <v>1471</v>
      </c>
      <c r="J85" s="55"/>
      <c r="K85" s="52" t="s">
        <v>387</v>
      </c>
      <c r="L85" s="52"/>
      <c r="M85" s="52"/>
      <c r="N85" s="52"/>
      <c r="O85" s="52"/>
      <c r="P85" s="52"/>
      <c r="Q85" s="52"/>
      <c r="R85" s="52"/>
      <c r="S85" s="52"/>
      <c r="T85" s="52"/>
      <c r="U85" s="55" t="s">
        <v>1455</v>
      </c>
      <c r="V85" s="55"/>
    </row>
    <row r="86" spans="1:22" ht="12.75">
      <c r="A86" s="50" t="s">
        <v>1554</v>
      </c>
      <c r="B86" s="51" t="s">
        <v>1472</v>
      </c>
      <c r="C86" s="50"/>
      <c r="D86" s="52"/>
      <c r="E86" s="52"/>
      <c r="F86" s="55"/>
      <c r="G86" s="52"/>
      <c r="H86" s="52"/>
      <c r="I86" s="51" t="s">
        <v>1473</v>
      </c>
      <c r="J86" s="55" t="s">
        <v>1502</v>
      </c>
      <c r="K86" s="52"/>
      <c r="L86" s="52"/>
      <c r="M86" s="52"/>
      <c r="N86" s="52"/>
      <c r="O86" s="52"/>
      <c r="P86" s="52"/>
      <c r="Q86" s="52"/>
      <c r="R86" s="52"/>
      <c r="S86" s="52"/>
      <c r="T86" s="52"/>
      <c r="U86" s="55"/>
      <c r="V86" s="55"/>
    </row>
    <row r="87" spans="1:22" ht="12.75">
      <c r="A87" s="50" t="s">
        <v>1554</v>
      </c>
      <c r="B87" s="51" t="s">
        <v>1561</v>
      </c>
      <c r="C87" s="50" t="s">
        <v>386</v>
      </c>
      <c r="D87" s="52"/>
      <c r="E87" s="52"/>
      <c r="F87" s="55"/>
      <c r="G87" s="52"/>
      <c r="H87" s="52"/>
      <c r="I87" s="51" t="s">
        <v>1562</v>
      </c>
      <c r="J87" s="55" t="s">
        <v>1563</v>
      </c>
      <c r="K87" s="52"/>
      <c r="L87" s="52"/>
      <c r="M87" s="52"/>
      <c r="N87" s="52"/>
      <c r="O87" s="52"/>
      <c r="P87" s="52" t="s">
        <v>388</v>
      </c>
      <c r="Q87" s="52"/>
      <c r="R87" s="52"/>
      <c r="S87" s="52"/>
      <c r="T87" s="52"/>
      <c r="U87" s="55"/>
      <c r="V87" s="55"/>
    </row>
    <row r="88" spans="1:22" ht="12.75">
      <c r="A88" s="50" t="s">
        <v>1554</v>
      </c>
      <c r="B88" s="51" t="s">
        <v>1479</v>
      </c>
      <c r="C88" s="50" t="s">
        <v>390</v>
      </c>
      <c r="D88" s="52">
        <v>9</v>
      </c>
      <c r="E88" s="52"/>
      <c r="F88" s="55"/>
      <c r="G88" s="52" t="s">
        <v>598</v>
      </c>
      <c r="H88" s="52" t="s">
        <v>1517</v>
      </c>
      <c r="I88" s="51" t="s">
        <v>1480</v>
      </c>
      <c r="J88" s="55" t="s">
        <v>1518</v>
      </c>
      <c r="K88" s="52"/>
      <c r="L88" s="52"/>
      <c r="M88" s="52" t="s">
        <v>388</v>
      </c>
      <c r="N88" s="52"/>
      <c r="O88" s="52"/>
      <c r="P88" s="52"/>
      <c r="Q88" s="52"/>
      <c r="R88" s="52"/>
      <c r="S88" s="52"/>
      <c r="T88" s="52"/>
      <c r="U88" s="55" t="s">
        <v>1455</v>
      </c>
      <c r="V88" s="55"/>
    </row>
    <row r="89" spans="1:22" ht="12.75">
      <c r="A89" s="50" t="s">
        <v>1554</v>
      </c>
      <c r="B89" s="51" t="s">
        <v>1519</v>
      </c>
      <c r="C89" s="50" t="s">
        <v>390</v>
      </c>
      <c r="D89" s="52"/>
      <c r="E89" s="52"/>
      <c r="F89" s="55" t="s">
        <v>385</v>
      </c>
      <c r="G89" s="52"/>
      <c r="H89" s="52"/>
      <c r="I89" s="51" t="s">
        <v>1520</v>
      </c>
      <c r="J89" s="55" t="s">
        <v>1521</v>
      </c>
      <c r="K89" s="52" t="s">
        <v>387</v>
      </c>
      <c r="L89" s="52"/>
      <c r="M89" s="52" t="s">
        <v>388</v>
      </c>
      <c r="N89" s="52"/>
      <c r="O89" s="52"/>
      <c r="P89" s="52"/>
      <c r="Q89" s="52"/>
      <c r="R89" s="52"/>
      <c r="S89" s="52"/>
      <c r="T89" s="52"/>
      <c r="U89" s="55" t="s">
        <v>1516</v>
      </c>
      <c r="V89" s="55"/>
    </row>
    <row r="90" spans="1:22" ht="12.75">
      <c r="A90" s="50" t="s">
        <v>1554</v>
      </c>
      <c r="B90" s="51" t="s">
        <v>1522</v>
      </c>
      <c r="C90" s="50" t="s">
        <v>386</v>
      </c>
      <c r="D90" s="52">
        <v>47</v>
      </c>
      <c r="E90" s="52"/>
      <c r="F90" s="55"/>
      <c r="G90" s="52"/>
      <c r="H90" s="52"/>
      <c r="I90" s="51" t="s">
        <v>1523</v>
      </c>
      <c r="J90" s="55" t="s">
        <v>1524</v>
      </c>
      <c r="K90" s="52"/>
      <c r="L90" s="52"/>
      <c r="M90" s="52" t="s">
        <v>388</v>
      </c>
      <c r="N90" s="52"/>
      <c r="O90" s="52"/>
      <c r="P90" s="52"/>
      <c r="Q90" s="52"/>
      <c r="R90" s="52"/>
      <c r="S90" s="52"/>
      <c r="T90" s="52"/>
      <c r="U90" s="55" t="s">
        <v>1455</v>
      </c>
      <c r="V90" s="55"/>
    </row>
    <row r="91" spans="1:22" ht="12.75">
      <c r="A91" s="50" t="s">
        <v>1554</v>
      </c>
      <c r="B91" s="51" t="s">
        <v>1525</v>
      </c>
      <c r="C91" s="50" t="s">
        <v>386</v>
      </c>
      <c r="D91" s="52">
        <v>19</v>
      </c>
      <c r="E91" s="52"/>
      <c r="F91" s="55"/>
      <c r="G91" s="52"/>
      <c r="H91" s="52"/>
      <c r="I91" s="51" t="s">
        <v>1526</v>
      </c>
      <c r="J91" s="55" t="s">
        <v>1527</v>
      </c>
      <c r="K91" s="52"/>
      <c r="L91" s="52"/>
      <c r="M91" s="52" t="s">
        <v>388</v>
      </c>
      <c r="N91" s="52"/>
      <c r="O91" s="52"/>
      <c r="P91" s="52"/>
      <c r="Q91" s="52"/>
      <c r="R91" s="52"/>
      <c r="S91" s="52"/>
      <c r="T91" s="52"/>
      <c r="U91" s="55"/>
      <c r="V91" s="55"/>
    </row>
    <row r="92" spans="1:22" ht="12.75">
      <c r="A92" s="50" t="s">
        <v>1554</v>
      </c>
      <c r="B92" s="51" t="s">
        <v>1537</v>
      </c>
      <c r="C92" s="50" t="s">
        <v>390</v>
      </c>
      <c r="D92" s="52">
        <v>31</v>
      </c>
      <c r="E92" s="52">
        <v>3</v>
      </c>
      <c r="F92" s="55" t="s">
        <v>385</v>
      </c>
      <c r="G92" s="52"/>
      <c r="H92" s="52"/>
      <c r="I92" s="51" t="s">
        <v>1538</v>
      </c>
      <c r="J92" s="55" t="s">
        <v>1484</v>
      </c>
      <c r="K92" s="52" t="s">
        <v>387</v>
      </c>
      <c r="L92" s="52" t="s">
        <v>388</v>
      </c>
      <c r="M92" s="52" t="s">
        <v>388</v>
      </c>
      <c r="N92" s="52"/>
      <c r="O92" s="52"/>
      <c r="P92" s="52"/>
      <c r="Q92" s="52"/>
      <c r="R92" s="52"/>
      <c r="S92" s="52"/>
      <c r="T92" s="52"/>
      <c r="U92" s="55" t="s">
        <v>1455</v>
      </c>
      <c r="V92" s="55"/>
    </row>
    <row r="93" spans="1:22" ht="12.75">
      <c r="A93" s="50" t="s">
        <v>1554</v>
      </c>
      <c r="B93" s="51" t="s">
        <v>1564</v>
      </c>
      <c r="C93" s="50" t="s">
        <v>390</v>
      </c>
      <c r="D93" s="52">
        <v>50</v>
      </c>
      <c r="E93" s="52"/>
      <c r="F93" s="55"/>
      <c r="G93" s="52"/>
      <c r="H93" s="52"/>
      <c r="I93" s="51" t="s">
        <v>1565</v>
      </c>
      <c r="J93" s="55" t="s">
        <v>1566</v>
      </c>
      <c r="K93" s="52" t="s">
        <v>387</v>
      </c>
      <c r="L93" s="52"/>
      <c r="M93" s="52" t="s">
        <v>388</v>
      </c>
      <c r="N93" s="52"/>
      <c r="O93" s="52"/>
      <c r="P93" s="52"/>
      <c r="Q93" s="52"/>
      <c r="R93" s="52"/>
      <c r="S93" s="52"/>
      <c r="T93" s="52"/>
      <c r="U93" s="55" t="s">
        <v>1455</v>
      </c>
      <c r="V93" s="55"/>
    </row>
    <row r="94" spans="1:22" ht="12.75">
      <c r="A94" s="50" t="s">
        <v>1554</v>
      </c>
      <c r="B94" s="51" t="s">
        <v>1482</v>
      </c>
      <c r="C94" s="50" t="s">
        <v>386</v>
      </c>
      <c r="D94" s="52">
        <v>40</v>
      </c>
      <c r="E94" s="52"/>
      <c r="F94" s="55"/>
      <c r="G94" s="52"/>
      <c r="H94" s="52"/>
      <c r="I94" s="51" t="s">
        <v>1483</v>
      </c>
      <c r="J94" s="55" t="s">
        <v>1550</v>
      </c>
      <c r="K94" s="52" t="s">
        <v>387</v>
      </c>
      <c r="L94" s="52"/>
      <c r="M94" s="52" t="s">
        <v>388</v>
      </c>
      <c r="N94" s="52"/>
      <c r="O94" s="52"/>
      <c r="P94" s="52"/>
      <c r="Q94" s="52"/>
      <c r="R94" s="52"/>
      <c r="S94" s="52"/>
      <c r="T94" s="52"/>
      <c r="U94" s="55" t="s">
        <v>1455</v>
      </c>
      <c r="V94" s="55"/>
    </row>
    <row r="95" spans="1:22" ht="12.75">
      <c r="A95" s="50" t="s">
        <v>1554</v>
      </c>
      <c r="B95" s="51" t="s">
        <v>1485</v>
      </c>
      <c r="C95" s="50"/>
      <c r="D95" s="52"/>
      <c r="E95" s="52"/>
      <c r="F95" s="55"/>
      <c r="G95" s="52"/>
      <c r="H95" s="52"/>
      <c r="I95" s="51" t="s">
        <v>1486</v>
      </c>
      <c r="J95" s="55" t="s">
        <v>1487</v>
      </c>
      <c r="K95" s="52"/>
      <c r="L95" s="52"/>
      <c r="M95" s="52" t="s">
        <v>388</v>
      </c>
      <c r="N95" s="52"/>
      <c r="O95" s="52"/>
      <c r="P95" s="52"/>
      <c r="Q95" s="52"/>
      <c r="R95" s="52"/>
      <c r="S95" s="52"/>
      <c r="T95" s="52"/>
      <c r="U95" s="55"/>
      <c r="V95" s="55"/>
    </row>
    <row r="96" spans="1:22" ht="12.75">
      <c r="A96" s="50" t="s">
        <v>1567</v>
      </c>
      <c r="B96" s="51" t="s">
        <v>1450</v>
      </c>
      <c r="C96" s="50" t="s">
        <v>386</v>
      </c>
      <c r="D96" s="52" t="s">
        <v>1451</v>
      </c>
      <c r="E96" s="52">
        <v>4</v>
      </c>
      <c r="F96" s="55" t="s">
        <v>385</v>
      </c>
      <c r="G96" s="52"/>
      <c r="H96" s="52" t="s">
        <v>1452</v>
      </c>
      <c r="I96" s="51" t="s">
        <v>1453</v>
      </c>
      <c r="J96" s="55" t="s">
        <v>1454</v>
      </c>
      <c r="K96" s="52" t="s">
        <v>387</v>
      </c>
      <c r="L96" s="52"/>
      <c r="M96" s="52" t="s">
        <v>388</v>
      </c>
      <c r="N96" s="52"/>
      <c r="O96" s="52"/>
      <c r="P96" s="52"/>
      <c r="Q96" s="52"/>
      <c r="R96" s="52"/>
      <c r="S96" s="52"/>
      <c r="T96" s="52"/>
      <c r="U96" s="55" t="s">
        <v>1455</v>
      </c>
      <c r="V96" s="55" t="s">
        <v>1456</v>
      </c>
    </row>
    <row r="97" spans="1:22" ht="12.75">
      <c r="A97" s="50" t="s">
        <v>1567</v>
      </c>
      <c r="B97" s="51" t="s">
        <v>1544</v>
      </c>
      <c r="C97" s="50" t="s">
        <v>386</v>
      </c>
      <c r="D97" s="52">
        <v>33</v>
      </c>
      <c r="E97" s="52"/>
      <c r="F97" s="55"/>
      <c r="G97" s="52"/>
      <c r="H97" s="52"/>
      <c r="I97" s="51" t="s">
        <v>1545</v>
      </c>
      <c r="J97" s="55" t="s">
        <v>1568</v>
      </c>
      <c r="K97" s="52" t="s">
        <v>387</v>
      </c>
      <c r="L97" s="52" t="s">
        <v>388</v>
      </c>
      <c r="M97" s="52" t="s">
        <v>388</v>
      </c>
      <c r="N97" s="52"/>
      <c r="O97" s="52"/>
      <c r="P97" s="52" t="s">
        <v>388</v>
      </c>
      <c r="Q97" s="52"/>
      <c r="R97" s="52"/>
      <c r="S97" s="52"/>
      <c r="T97" s="52"/>
      <c r="U97" s="55" t="s">
        <v>1455</v>
      </c>
      <c r="V97" s="55"/>
    </row>
    <row r="98" spans="1:22" ht="12.75">
      <c r="A98" s="50" t="s">
        <v>1567</v>
      </c>
      <c r="B98" s="51" t="s">
        <v>1457</v>
      </c>
      <c r="C98" s="50"/>
      <c r="D98" s="52">
        <v>25</v>
      </c>
      <c r="E98" s="52">
        <v>2</v>
      </c>
      <c r="F98" s="55"/>
      <c r="G98" s="52"/>
      <c r="H98" s="52"/>
      <c r="I98" s="51" t="s">
        <v>1458</v>
      </c>
      <c r="J98" s="55" t="s">
        <v>1569</v>
      </c>
      <c r="K98" s="52" t="s">
        <v>387</v>
      </c>
      <c r="L98" s="52" t="s">
        <v>388</v>
      </c>
      <c r="M98" s="52"/>
      <c r="N98" s="52"/>
      <c r="O98" s="52"/>
      <c r="P98" s="52"/>
      <c r="Q98" s="52"/>
      <c r="R98" s="52"/>
      <c r="S98" s="52"/>
      <c r="T98" s="52"/>
      <c r="U98" s="55" t="s">
        <v>1455</v>
      </c>
      <c r="V98" s="55"/>
    </row>
    <row r="99" spans="1:22" ht="12.75">
      <c r="A99" s="50" t="s">
        <v>1567</v>
      </c>
      <c r="B99" s="51" t="s">
        <v>1460</v>
      </c>
      <c r="C99" s="50"/>
      <c r="D99" s="52"/>
      <c r="E99" s="52"/>
      <c r="F99" s="55"/>
      <c r="G99" s="52"/>
      <c r="H99" s="52"/>
      <c r="I99" s="51" t="s">
        <v>1461</v>
      </c>
      <c r="J99" s="55" t="s">
        <v>1462</v>
      </c>
      <c r="K99" s="52" t="s">
        <v>387</v>
      </c>
      <c r="L99" s="52"/>
      <c r="M99" s="52"/>
      <c r="N99" s="52"/>
      <c r="O99" s="52"/>
      <c r="P99" s="52"/>
      <c r="Q99" s="52"/>
      <c r="R99" s="52"/>
      <c r="S99" s="52"/>
      <c r="T99" s="52"/>
      <c r="U99" s="55"/>
      <c r="V99" s="55"/>
    </row>
    <row r="100" spans="1:22" ht="12.75">
      <c r="A100" s="50" t="s">
        <v>1567</v>
      </c>
      <c r="B100" s="51" t="s">
        <v>1463</v>
      </c>
      <c r="C100" s="50" t="s">
        <v>386</v>
      </c>
      <c r="D100" s="52"/>
      <c r="E100" s="52"/>
      <c r="F100" s="55"/>
      <c r="G100" s="52"/>
      <c r="H100" s="52"/>
      <c r="I100" s="51" t="s">
        <v>1464</v>
      </c>
      <c r="J100" s="55" t="s">
        <v>1465</v>
      </c>
      <c r="K100" s="52" t="s">
        <v>387</v>
      </c>
      <c r="L100" s="52"/>
      <c r="M100" s="52" t="s">
        <v>388</v>
      </c>
      <c r="N100" s="52"/>
      <c r="O100" s="52"/>
      <c r="P100" s="52"/>
      <c r="Q100" s="52"/>
      <c r="R100" s="52"/>
      <c r="S100" s="52"/>
      <c r="T100" s="52"/>
      <c r="U100" s="55" t="s">
        <v>1455</v>
      </c>
      <c r="V100" s="55"/>
    </row>
    <row r="101" spans="1:22" ht="12.75">
      <c r="A101" s="50" t="s">
        <v>1567</v>
      </c>
      <c r="B101" s="51" t="s">
        <v>1570</v>
      </c>
      <c r="C101" s="50"/>
      <c r="D101" s="52"/>
      <c r="E101" s="52"/>
      <c r="F101" s="55"/>
      <c r="G101" s="52"/>
      <c r="H101" s="52" t="s">
        <v>1571</v>
      </c>
      <c r="I101" s="51" t="s">
        <v>1572</v>
      </c>
      <c r="J101" s="55" t="s">
        <v>1573</v>
      </c>
      <c r="K101" s="52"/>
      <c r="L101" s="52"/>
      <c r="M101" s="52" t="s">
        <v>388</v>
      </c>
      <c r="N101" s="52"/>
      <c r="O101" s="52"/>
      <c r="P101" s="52"/>
      <c r="Q101" s="52"/>
      <c r="R101" s="52"/>
      <c r="S101" s="52"/>
      <c r="T101" s="52"/>
      <c r="U101" s="55"/>
      <c r="V101" s="55"/>
    </row>
    <row r="102" spans="1:22" ht="12.75">
      <c r="A102" s="50" t="s">
        <v>1567</v>
      </c>
      <c r="B102" s="51" t="s">
        <v>1475</v>
      </c>
      <c r="C102" s="50" t="s">
        <v>386</v>
      </c>
      <c r="D102" s="52">
        <v>125</v>
      </c>
      <c r="E102" s="52"/>
      <c r="F102" s="55"/>
      <c r="G102" s="52"/>
      <c r="H102" s="52"/>
      <c r="I102" s="51" t="s">
        <v>1476</v>
      </c>
      <c r="J102" s="55" t="s">
        <v>1477</v>
      </c>
      <c r="K102" s="52" t="s">
        <v>387</v>
      </c>
      <c r="L102" s="52"/>
      <c r="M102" s="52" t="s">
        <v>388</v>
      </c>
      <c r="N102" s="52"/>
      <c r="O102" s="52"/>
      <c r="P102" s="52"/>
      <c r="Q102" s="52"/>
      <c r="R102" s="52"/>
      <c r="S102" s="52"/>
      <c r="T102" s="52"/>
      <c r="U102" s="55" t="s">
        <v>1455</v>
      </c>
      <c r="V102" s="55" t="s">
        <v>1478</v>
      </c>
    </row>
    <row r="103" spans="1:22" ht="12.75">
      <c r="A103" s="50" t="s">
        <v>1567</v>
      </c>
      <c r="B103" s="51" t="s">
        <v>1479</v>
      </c>
      <c r="C103" s="50" t="s">
        <v>390</v>
      </c>
      <c r="D103" s="52">
        <v>9</v>
      </c>
      <c r="E103" s="52"/>
      <c r="F103" s="55"/>
      <c r="G103" s="52" t="s">
        <v>598</v>
      </c>
      <c r="H103" s="52" t="s">
        <v>1517</v>
      </c>
      <c r="I103" s="51" t="s">
        <v>1480</v>
      </c>
      <c r="J103" s="55" t="s">
        <v>1518</v>
      </c>
      <c r="K103" s="52"/>
      <c r="L103" s="52"/>
      <c r="M103" s="52" t="s">
        <v>388</v>
      </c>
      <c r="N103" s="52"/>
      <c r="O103" s="52"/>
      <c r="P103" s="52"/>
      <c r="Q103" s="52"/>
      <c r="R103" s="52"/>
      <c r="S103" s="52"/>
      <c r="T103" s="52"/>
      <c r="U103" s="55" t="s">
        <v>1455</v>
      </c>
      <c r="V103" s="55"/>
    </row>
    <row r="104" spans="1:22" ht="12.75">
      <c r="A104" s="50" t="s">
        <v>1567</v>
      </c>
      <c r="B104" s="51" t="s">
        <v>1574</v>
      </c>
      <c r="C104" s="50" t="s">
        <v>386</v>
      </c>
      <c r="D104" s="52">
        <v>65</v>
      </c>
      <c r="E104" s="52">
        <v>2</v>
      </c>
      <c r="F104" s="55" t="s">
        <v>385</v>
      </c>
      <c r="G104" s="52"/>
      <c r="H104" s="52" t="s">
        <v>1575</v>
      </c>
      <c r="I104" s="51" t="s">
        <v>1576</v>
      </c>
      <c r="J104" s="55" t="s">
        <v>1577</v>
      </c>
      <c r="K104" s="52" t="s">
        <v>387</v>
      </c>
      <c r="L104" s="52"/>
      <c r="M104" s="52" t="s">
        <v>388</v>
      </c>
      <c r="N104" s="52"/>
      <c r="O104" s="52"/>
      <c r="P104" s="52"/>
      <c r="Q104" s="52"/>
      <c r="R104" s="52"/>
      <c r="S104" s="52"/>
      <c r="T104" s="52"/>
      <c r="U104" s="55" t="s">
        <v>1578</v>
      </c>
      <c r="V104" s="55"/>
    </row>
    <row r="105" spans="1:22" ht="12.75">
      <c r="A105" s="50" t="s">
        <v>1567</v>
      </c>
      <c r="B105" s="51" t="s">
        <v>1482</v>
      </c>
      <c r="C105" s="50" t="s">
        <v>386</v>
      </c>
      <c r="D105" s="52">
        <v>40</v>
      </c>
      <c r="E105" s="52"/>
      <c r="F105" s="55"/>
      <c r="G105" s="52"/>
      <c r="H105" s="52"/>
      <c r="I105" s="51" t="s">
        <v>1483</v>
      </c>
      <c r="J105" s="55" t="s">
        <v>1550</v>
      </c>
      <c r="K105" s="52" t="s">
        <v>387</v>
      </c>
      <c r="L105" s="52"/>
      <c r="M105" s="52" t="s">
        <v>388</v>
      </c>
      <c r="N105" s="52"/>
      <c r="O105" s="52"/>
      <c r="P105" s="52"/>
      <c r="Q105" s="52"/>
      <c r="R105" s="52"/>
      <c r="S105" s="52"/>
      <c r="T105" s="52"/>
      <c r="U105" s="55" t="s">
        <v>1455</v>
      </c>
      <c r="V105" s="55"/>
    </row>
    <row r="106" spans="1:22" ht="12.75">
      <c r="A106" s="50" t="s">
        <v>1567</v>
      </c>
      <c r="B106" s="51" t="s">
        <v>1485</v>
      </c>
      <c r="C106" s="50"/>
      <c r="D106" s="52"/>
      <c r="E106" s="52"/>
      <c r="F106" s="55"/>
      <c r="G106" s="52"/>
      <c r="H106" s="52"/>
      <c r="I106" s="51" t="s">
        <v>1486</v>
      </c>
      <c r="J106" s="55" t="s">
        <v>1487</v>
      </c>
      <c r="K106" s="52"/>
      <c r="L106" s="52"/>
      <c r="M106" s="52" t="s">
        <v>388</v>
      </c>
      <c r="N106" s="52"/>
      <c r="O106" s="52"/>
      <c r="P106" s="52"/>
      <c r="Q106" s="52"/>
      <c r="R106" s="52"/>
      <c r="S106" s="52"/>
      <c r="T106" s="52"/>
      <c r="U106" s="55"/>
      <c r="V106" s="55"/>
    </row>
    <row r="107" spans="1:22" ht="12.75">
      <c r="A107" s="50" t="s">
        <v>1579</v>
      </c>
      <c r="B107" s="51" t="s">
        <v>1450</v>
      </c>
      <c r="C107" s="50" t="s">
        <v>386</v>
      </c>
      <c r="D107" s="52" t="s">
        <v>1451</v>
      </c>
      <c r="E107" s="52">
        <v>4</v>
      </c>
      <c r="F107" s="55" t="s">
        <v>385</v>
      </c>
      <c r="G107" s="52"/>
      <c r="H107" s="52" t="s">
        <v>1452</v>
      </c>
      <c r="I107" s="51" t="s">
        <v>1453</v>
      </c>
      <c r="J107" s="55" t="s">
        <v>1454</v>
      </c>
      <c r="K107" s="52" t="s">
        <v>387</v>
      </c>
      <c r="L107" s="52"/>
      <c r="M107" s="52" t="s">
        <v>388</v>
      </c>
      <c r="N107" s="52"/>
      <c r="O107" s="52"/>
      <c r="P107" s="52"/>
      <c r="Q107" s="52"/>
      <c r="R107" s="52"/>
      <c r="S107" s="52"/>
      <c r="T107" s="52"/>
      <c r="U107" s="55" t="s">
        <v>1455</v>
      </c>
      <c r="V107" s="55" t="s">
        <v>1456</v>
      </c>
    </row>
    <row r="108" spans="1:22" ht="12.75">
      <c r="A108" s="50" t="s">
        <v>1579</v>
      </c>
      <c r="B108" s="51" t="s">
        <v>1479</v>
      </c>
      <c r="C108" s="50" t="s">
        <v>390</v>
      </c>
      <c r="D108" s="52">
        <v>9</v>
      </c>
      <c r="E108" s="52"/>
      <c r="F108" s="55"/>
      <c r="G108" s="52" t="s">
        <v>598</v>
      </c>
      <c r="H108" s="52" t="s">
        <v>1517</v>
      </c>
      <c r="I108" s="51" t="s">
        <v>1480</v>
      </c>
      <c r="J108" s="55" t="s">
        <v>1518</v>
      </c>
      <c r="K108" s="52"/>
      <c r="L108" s="52"/>
      <c r="M108" s="52" t="s">
        <v>388</v>
      </c>
      <c r="N108" s="52"/>
      <c r="O108" s="52"/>
      <c r="P108" s="52"/>
      <c r="Q108" s="52"/>
      <c r="R108" s="52"/>
      <c r="S108" s="52"/>
      <c r="T108" s="52"/>
      <c r="U108" s="55" t="s">
        <v>1455</v>
      </c>
      <c r="V108" s="55"/>
    </row>
    <row r="109" spans="1:22" ht="12.75">
      <c r="A109" s="50" t="s">
        <v>1579</v>
      </c>
      <c r="B109" s="51" t="s">
        <v>1482</v>
      </c>
      <c r="C109" s="50" t="s">
        <v>386</v>
      </c>
      <c r="D109" s="52">
        <v>40</v>
      </c>
      <c r="E109" s="52"/>
      <c r="F109" s="55"/>
      <c r="G109" s="52"/>
      <c r="H109" s="52"/>
      <c r="I109" s="51" t="s">
        <v>1483</v>
      </c>
      <c r="J109" s="55" t="s">
        <v>1550</v>
      </c>
      <c r="K109" s="52" t="s">
        <v>387</v>
      </c>
      <c r="L109" s="52"/>
      <c r="M109" s="52" t="s">
        <v>388</v>
      </c>
      <c r="N109" s="52"/>
      <c r="O109" s="52"/>
      <c r="P109" s="52"/>
      <c r="Q109" s="52"/>
      <c r="R109" s="52"/>
      <c r="S109" s="52"/>
      <c r="T109" s="52"/>
      <c r="U109" s="55" t="s">
        <v>1455</v>
      </c>
      <c r="V109" s="55"/>
    </row>
    <row r="110" spans="1:22" ht="12.75">
      <c r="A110" s="50" t="s">
        <v>1579</v>
      </c>
      <c r="B110" s="51" t="s">
        <v>1485</v>
      </c>
      <c r="C110" s="50"/>
      <c r="D110" s="52"/>
      <c r="E110" s="52"/>
      <c r="F110" s="55"/>
      <c r="G110" s="52"/>
      <c r="H110" s="52"/>
      <c r="I110" s="51" t="s">
        <v>1486</v>
      </c>
      <c r="J110" s="55" t="s">
        <v>1487</v>
      </c>
      <c r="K110" s="52"/>
      <c r="L110" s="52"/>
      <c r="M110" s="52" t="s">
        <v>388</v>
      </c>
      <c r="N110" s="52"/>
      <c r="O110" s="52"/>
      <c r="P110" s="52"/>
      <c r="Q110" s="52"/>
      <c r="R110" s="52"/>
      <c r="S110" s="52"/>
      <c r="T110" s="52"/>
      <c r="U110" s="55"/>
      <c r="V110" s="55"/>
    </row>
    <row r="111" spans="1:22" ht="12.75">
      <c r="A111" s="50" t="s">
        <v>1580</v>
      </c>
      <c r="B111" s="51" t="s">
        <v>1581</v>
      </c>
      <c r="C111" s="50" t="s">
        <v>386</v>
      </c>
      <c r="D111" s="52">
        <v>20</v>
      </c>
      <c r="E111" s="52"/>
      <c r="F111" s="55"/>
      <c r="G111" s="52"/>
      <c r="H111" s="52"/>
      <c r="I111" s="51" t="s">
        <v>1582</v>
      </c>
      <c r="J111" s="55" t="s">
        <v>1583</v>
      </c>
      <c r="K111" s="52" t="s">
        <v>387</v>
      </c>
      <c r="L111" s="52"/>
      <c r="M111" s="52" t="s">
        <v>388</v>
      </c>
      <c r="N111" s="52"/>
      <c r="O111" s="52"/>
      <c r="P111" s="52"/>
      <c r="Q111" s="52"/>
      <c r="R111" s="52"/>
      <c r="S111" s="52"/>
      <c r="T111" s="52"/>
      <c r="U111" s="55" t="s">
        <v>1455</v>
      </c>
      <c r="V111" s="55"/>
    </row>
    <row r="112" spans="1:22" ht="12.75">
      <c r="A112" s="50" t="s">
        <v>1580</v>
      </c>
      <c r="B112" s="51" t="s">
        <v>1499</v>
      </c>
      <c r="C112" s="50" t="s">
        <v>386</v>
      </c>
      <c r="D112" s="52"/>
      <c r="E112" s="52"/>
      <c r="F112" s="55" t="s">
        <v>385</v>
      </c>
      <c r="G112" s="52"/>
      <c r="H112" s="52"/>
      <c r="I112" s="51" t="s">
        <v>1500</v>
      </c>
      <c r="J112" s="55" t="s">
        <v>1501</v>
      </c>
      <c r="K112" s="52"/>
      <c r="L112" s="52"/>
      <c r="M112" s="52" t="s">
        <v>388</v>
      </c>
      <c r="N112" s="52"/>
      <c r="O112" s="52"/>
      <c r="P112" s="52"/>
      <c r="Q112" s="52"/>
      <c r="R112" s="52"/>
      <c r="S112" s="52"/>
      <c r="T112" s="52"/>
      <c r="U112" s="55"/>
      <c r="V112" s="55"/>
    </row>
    <row r="113" spans="1:22" ht="12.75">
      <c r="A113" s="50" t="s">
        <v>1580</v>
      </c>
      <c r="B113" s="51" t="s">
        <v>1460</v>
      </c>
      <c r="C113" s="50"/>
      <c r="D113" s="52"/>
      <c r="E113" s="52"/>
      <c r="F113" s="55"/>
      <c r="G113" s="52"/>
      <c r="H113" s="52"/>
      <c r="I113" s="51" t="s">
        <v>1461</v>
      </c>
      <c r="J113" s="55" t="s">
        <v>1462</v>
      </c>
      <c r="K113" s="52" t="s">
        <v>387</v>
      </c>
      <c r="L113" s="52"/>
      <c r="M113" s="52"/>
      <c r="N113" s="52"/>
      <c r="O113" s="52"/>
      <c r="P113" s="52"/>
      <c r="Q113" s="52"/>
      <c r="R113" s="52"/>
      <c r="S113" s="52"/>
      <c r="T113" s="52"/>
      <c r="U113" s="55"/>
      <c r="V113" s="55"/>
    </row>
    <row r="114" spans="1:22" ht="12.75">
      <c r="A114" s="50" t="s">
        <v>1580</v>
      </c>
      <c r="B114" s="51" t="s">
        <v>1470</v>
      </c>
      <c r="C114" s="50"/>
      <c r="D114" s="52">
        <v>16</v>
      </c>
      <c r="E114" s="52">
        <v>1</v>
      </c>
      <c r="F114" s="55" t="s">
        <v>389</v>
      </c>
      <c r="G114" s="52"/>
      <c r="H114" s="52"/>
      <c r="I114" s="51" t="s">
        <v>1471</v>
      </c>
      <c r="J114" s="55"/>
      <c r="K114" s="52" t="s">
        <v>387</v>
      </c>
      <c r="L114" s="52"/>
      <c r="M114" s="52"/>
      <c r="N114" s="52"/>
      <c r="O114" s="52"/>
      <c r="P114" s="52"/>
      <c r="Q114" s="52"/>
      <c r="R114" s="52"/>
      <c r="S114" s="52"/>
      <c r="T114" s="52"/>
      <c r="U114" s="55" t="s">
        <v>1455</v>
      </c>
      <c r="V114" s="55"/>
    </row>
    <row r="115" spans="1:22" ht="12.75">
      <c r="A115" s="50" t="s">
        <v>1580</v>
      </c>
      <c r="B115" s="51" t="s">
        <v>1584</v>
      </c>
      <c r="C115" s="50"/>
      <c r="D115" s="52"/>
      <c r="E115" s="52"/>
      <c r="F115" s="55"/>
      <c r="G115" s="52"/>
      <c r="H115" s="52"/>
      <c r="I115" s="51" t="s">
        <v>1585</v>
      </c>
      <c r="J115" s="55" t="s">
        <v>1586</v>
      </c>
      <c r="K115" s="52"/>
      <c r="L115" s="52"/>
      <c r="M115" s="52"/>
      <c r="N115" s="52"/>
      <c r="O115" s="52"/>
      <c r="P115" s="52" t="s">
        <v>388</v>
      </c>
      <c r="Q115" s="52"/>
      <c r="R115" s="52"/>
      <c r="S115" s="52"/>
      <c r="T115" s="52"/>
      <c r="U115" s="55"/>
      <c r="V115" s="55"/>
    </row>
    <row r="116" spans="1:22" ht="12.75">
      <c r="A116" s="50" t="s">
        <v>1580</v>
      </c>
      <c r="B116" s="51" t="s">
        <v>1587</v>
      </c>
      <c r="C116" s="50" t="s">
        <v>390</v>
      </c>
      <c r="D116" s="52"/>
      <c r="E116" s="52"/>
      <c r="F116" s="55"/>
      <c r="G116" s="52"/>
      <c r="H116" s="52"/>
      <c r="I116" s="51" t="s">
        <v>1588</v>
      </c>
      <c r="J116" s="55" t="s">
        <v>1589</v>
      </c>
      <c r="K116" s="52"/>
      <c r="L116" s="52"/>
      <c r="M116" s="52" t="s">
        <v>388</v>
      </c>
      <c r="N116" s="52"/>
      <c r="O116" s="52"/>
      <c r="P116" s="52"/>
      <c r="Q116" s="52"/>
      <c r="R116" s="52"/>
      <c r="S116" s="52"/>
      <c r="T116" s="52"/>
      <c r="U116" s="55"/>
      <c r="V116" s="55"/>
    </row>
    <row r="117" spans="1:22" ht="12.75">
      <c r="A117" s="50" t="s">
        <v>1580</v>
      </c>
      <c r="B117" s="51" t="s">
        <v>1561</v>
      </c>
      <c r="C117" s="50" t="s">
        <v>386</v>
      </c>
      <c r="D117" s="52"/>
      <c r="E117" s="52"/>
      <c r="F117" s="55"/>
      <c r="G117" s="52"/>
      <c r="H117" s="52"/>
      <c r="I117" s="51" t="s">
        <v>1562</v>
      </c>
      <c r="J117" s="55" t="s">
        <v>1563</v>
      </c>
      <c r="K117" s="52"/>
      <c r="L117" s="52"/>
      <c r="M117" s="52"/>
      <c r="N117" s="52"/>
      <c r="O117" s="52"/>
      <c r="P117" s="52" t="s">
        <v>388</v>
      </c>
      <c r="Q117" s="52"/>
      <c r="R117" s="52"/>
      <c r="S117" s="52"/>
      <c r="T117" s="52"/>
      <c r="U117" s="55"/>
      <c r="V117" s="55"/>
    </row>
    <row r="118" spans="1:22" ht="12.75">
      <c r="A118" s="50" t="s">
        <v>1580</v>
      </c>
      <c r="B118" s="51" t="s">
        <v>1479</v>
      </c>
      <c r="C118" s="50" t="s">
        <v>390</v>
      </c>
      <c r="D118" s="52">
        <v>9</v>
      </c>
      <c r="E118" s="52"/>
      <c r="F118" s="55"/>
      <c r="G118" s="52" t="s">
        <v>598</v>
      </c>
      <c r="H118" s="52" t="s">
        <v>1517</v>
      </c>
      <c r="I118" s="51" t="s">
        <v>1480</v>
      </c>
      <c r="J118" s="55" t="s">
        <v>1518</v>
      </c>
      <c r="K118" s="52"/>
      <c r="L118" s="52"/>
      <c r="M118" s="52" t="s">
        <v>388</v>
      </c>
      <c r="N118" s="52"/>
      <c r="O118" s="52"/>
      <c r="P118" s="52"/>
      <c r="Q118" s="52"/>
      <c r="R118" s="52"/>
      <c r="S118" s="52"/>
      <c r="T118" s="52"/>
      <c r="U118" s="55" t="s">
        <v>1455</v>
      </c>
      <c r="V118" s="55"/>
    </row>
    <row r="119" spans="1:22" ht="12.75">
      <c r="A119" s="50" t="s">
        <v>1580</v>
      </c>
      <c r="B119" s="51" t="s">
        <v>1590</v>
      </c>
      <c r="C119" s="50" t="s">
        <v>386</v>
      </c>
      <c r="D119" s="52"/>
      <c r="E119" s="52">
        <v>3</v>
      </c>
      <c r="F119" s="55" t="s">
        <v>385</v>
      </c>
      <c r="G119" s="52"/>
      <c r="H119" s="52" t="s">
        <v>1591</v>
      </c>
      <c r="I119" s="51" t="s">
        <v>1592</v>
      </c>
      <c r="J119" s="55" t="s">
        <v>1593</v>
      </c>
      <c r="K119" s="52"/>
      <c r="L119" s="52" t="s">
        <v>388</v>
      </c>
      <c r="M119" s="52"/>
      <c r="N119" s="52"/>
      <c r="O119" s="52"/>
      <c r="P119" s="52"/>
      <c r="Q119" s="52"/>
      <c r="R119" s="52"/>
      <c r="S119" s="52"/>
      <c r="T119" s="52"/>
      <c r="U119" s="55"/>
      <c r="V119" s="55"/>
    </row>
    <row r="120" spans="1:22" ht="12.75">
      <c r="A120" s="50" t="s">
        <v>1580</v>
      </c>
      <c r="B120" s="51" t="s">
        <v>1594</v>
      </c>
      <c r="C120" s="50"/>
      <c r="D120" s="52"/>
      <c r="E120" s="52"/>
      <c r="F120" s="55"/>
      <c r="G120" s="52"/>
      <c r="H120" s="52"/>
      <c r="I120" s="51" t="s">
        <v>1595</v>
      </c>
      <c r="J120" s="55" t="s">
        <v>1596</v>
      </c>
      <c r="K120" s="52"/>
      <c r="L120" s="52" t="s">
        <v>388</v>
      </c>
      <c r="M120" s="52" t="s">
        <v>388</v>
      </c>
      <c r="N120" s="52"/>
      <c r="O120" s="52"/>
      <c r="P120" s="52"/>
      <c r="Q120" s="52"/>
      <c r="R120" s="52"/>
      <c r="S120" s="52"/>
      <c r="T120" s="52"/>
      <c r="U120" s="55"/>
      <c r="V120" s="55"/>
    </row>
    <row r="121" spans="1:22" ht="12.75">
      <c r="A121" s="50" t="s">
        <v>1580</v>
      </c>
      <c r="B121" s="51" t="s">
        <v>1537</v>
      </c>
      <c r="C121" s="50" t="s">
        <v>390</v>
      </c>
      <c r="D121" s="52">
        <v>31</v>
      </c>
      <c r="E121" s="52">
        <v>3</v>
      </c>
      <c r="F121" s="55" t="s">
        <v>385</v>
      </c>
      <c r="G121" s="52"/>
      <c r="H121" s="52"/>
      <c r="I121" s="51" t="s">
        <v>1538</v>
      </c>
      <c r="J121" s="55" t="s">
        <v>1484</v>
      </c>
      <c r="K121" s="52" t="s">
        <v>387</v>
      </c>
      <c r="L121" s="52" t="s">
        <v>388</v>
      </c>
      <c r="M121" s="52" t="s">
        <v>388</v>
      </c>
      <c r="N121" s="52"/>
      <c r="O121" s="52"/>
      <c r="P121" s="52"/>
      <c r="Q121" s="52"/>
      <c r="R121" s="52"/>
      <c r="S121" s="52"/>
      <c r="T121" s="52"/>
      <c r="U121" s="55" t="s">
        <v>1455</v>
      </c>
      <c r="V121" s="55"/>
    </row>
    <row r="122" spans="1:22" ht="12.75">
      <c r="A122" s="50" t="s">
        <v>1580</v>
      </c>
      <c r="B122" s="51" t="s">
        <v>1485</v>
      </c>
      <c r="C122" s="50"/>
      <c r="D122" s="52"/>
      <c r="E122" s="52"/>
      <c r="F122" s="55"/>
      <c r="G122" s="52"/>
      <c r="H122" s="52"/>
      <c r="I122" s="51" t="s">
        <v>1486</v>
      </c>
      <c r="J122" s="55" t="s">
        <v>1487</v>
      </c>
      <c r="K122" s="52"/>
      <c r="L122" s="52"/>
      <c r="M122" s="52" t="s">
        <v>388</v>
      </c>
      <c r="N122" s="52"/>
      <c r="O122" s="52"/>
      <c r="P122" s="52"/>
      <c r="Q122" s="52"/>
      <c r="R122" s="52"/>
      <c r="S122" s="52"/>
      <c r="T122" s="52"/>
      <c r="U122" s="55"/>
      <c r="V122" s="55"/>
    </row>
    <row r="123" spans="1:22" ht="12.75">
      <c r="A123" s="50" t="s">
        <v>1597</v>
      </c>
      <c r="B123" s="51" t="s">
        <v>1450</v>
      </c>
      <c r="C123" s="50" t="s">
        <v>386</v>
      </c>
      <c r="D123" s="52" t="s">
        <v>1451</v>
      </c>
      <c r="E123" s="52">
        <v>4</v>
      </c>
      <c r="F123" s="55" t="s">
        <v>385</v>
      </c>
      <c r="G123" s="52"/>
      <c r="H123" s="52" t="s">
        <v>1452</v>
      </c>
      <c r="I123" s="51" t="s">
        <v>1453</v>
      </c>
      <c r="J123" s="55" t="s">
        <v>1598</v>
      </c>
      <c r="K123" s="52" t="s">
        <v>387</v>
      </c>
      <c r="L123" s="52"/>
      <c r="M123" s="52" t="s">
        <v>388</v>
      </c>
      <c r="N123" s="52"/>
      <c r="O123" s="52"/>
      <c r="P123" s="52"/>
      <c r="Q123" s="52"/>
      <c r="R123" s="52"/>
      <c r="S123" s="52"/>
      <c r="T123" s="52"/>
      <c r="U123" s="55" t="s">
        <v>1455</v>
      </c>
      <c r="V123" s="55" t="s">
        <v>1456</v>
      </c>
    </row>
    <row r="124" spans="1:22" ht="12.75">
      <c r="A124" s="50" t="s">
        <v>1597</v>
      </c>
      <c r="B124" s="51" t="s">
        <v>1457</v>
      </c>
      <c r="C124" s="50"/>
      <c r="D124" s="52">
        <v>25</v>
      </c>
      <c r="E124" s="52">
        <v>2</v>
      </c>
      <c r="F124" s="55"/>
      <c r="G124" s="52"/>
      <c r="H124" s="52"/>
      <c r="I124" s="51" t="s">
        <v>1458</v>
      </c>
      <c r="J124" s="55" t="s">
        <v>1599</v>
      </c>
      <c r="K124" s="52" t="s">
        <v>387</v>
      </c>
      <c r="L124" s="52" t="s">
        <v>388</v>
      </c>
      <c r="M124" s="52"/>
      <c r="N124" s="52"/>
      <c r="O124" s="52"/>
      <c r="P124" s="52"/>
      <c r="Q124" s="52"/>
      <c r="R124" s="52"/>
      <c r="S124" s="52"/>
      <c r="T124" s="52"/>
      <c r="U124" s="55" t="s">
        <v>1455</v>
      </c>
      <c r="V124" s="55"/>
    </row>
    <row r="125" spans="1:22" ht="12.75">
      <c r="A125" s="50" t="s">
        <v>1597</v>
      </c>
      <c r="B125" s="51" t="s">
        <v>1470</v>
      </c>
      <c r="C125" s="50"/>
      <c r="D125" s="52">
        <v>16</v>
      </c>
      <c r="E125" s="52">
        <v>1</v>
      </c>
      <c r="F125" s="55" t="s">
        <v>389</v>
      </c>
      <c r="G125" s="52"/>
      <c r="H125" s="52"/>
      <c r="I125" s="51" t="s">
        <v>1471</v>
      </c>
      <c r="J125" s="55"/>
      <c r="K125" s="52" t="s">
        <v>387</v>
      </c>
      <c r="L125" s="52"/>
      <c r="M125" s="52"/>
      <c r="N125" s="52"/>
      <c r="O125" s="52"/>
      <c r="P125" s="52"/>
      <c r="Q125" s="52"/>
      <c r="R125" s="52"/>
      <c r="S125" s="52"/>
      <c r="T125" s="52"/>
      <c r="U125" s="55" t="s">
        <v>1455</v>
      </c>
      <c r="V125" s="55"/>
    </row>
    <row r="126" spans="1:22" ht="12.75">
      <c r="A126" s="50" t="s">
        <v>1597</v>
      </c>
      <c r="B126" s="51" t="s">
        <v>1475</v>
      </c>
      <c r="C126" s="50" t="s">
        <v>386</v>
      </c>
      <c r="D126" s="52">
        <v>125</v>
      </c>
      <c r="E126" s="52"/>
      <c r="F126" s="55"/>
      <c r="G126" s="52"/>
      <c r="H126" s="52"/>
      <c r="I126" s="51" t="s">
        <v>1476</v>
      </c>
      <c r="J126" s="55" t="s">
        <v>1600</v>
      </c>
      <c r="K126" s="52" t="s">
        <v>387</v>
      </c>
      <c r="L126" s="52"/>
      <c r="M126" s="52" t="s">
        <v>388</v>
      </c>
      <c r="N126" s="52"/>
      <c r="O126" s="52"/>
      <c r="P126" s="52"/>
      <c r="Q126" s="52"/>
      <c r="R126" s="52"/>
      <c r="S126" s="52"/>
      <c r="T126" s="52"/>
      <c r="U126" s="55" t="s">
        <v>1455</v>
      </c>
      <c r="V126" s="55" t="s">
        <v>1478</v>
      </c>
    </row>
    <row r="127" spans="1:22" ht="12.75">
      <c r="A127" s="50" t="s">
        <v>1597</v>
      </c>
      <c r="B127" s="51" t="s">
        <v>1479</v>
      </c>
      <c r="C127" s="50" t="s">
        <v>390</v>
      </c>
      <c r="D127" s="52">
        <v>9</v>
      </c>
      <c r="E127" s="52"/>
      <c r="F127" s="55"/>
      <c r="G127" s="52" t="s">
        <v>598</v>
      </c>
      <c r="H127" s="52" t="s">
        <v>1517</v>
      </c>
      <c r="I127" s="51" t="s">
        <v>1480</v>
      </c>
      <c r="J127" s="55" t="s">
        <v>1601</v>
      </c>
      <c r="K127" s="52"/>
      <c r="L127" s="52"/>
      <c r="M127" s="52" t="s">
        <v>388</v>
      </c>
      <c r="N127" s="52"/>
      <c r="O127" s="52"/>
      <c r="P127" s="52"/>
      <c r="Q127" s="52"/>
      <c r="R127" s="52"/>
      <c r="S127" s="52"/>
      <c r="T127" s="52"/>
      <c r="U127" s="55" t="s">
        <v>1455</v>
      </c>
      <c r="V127" s="55"/>
    </row>
    <row r="128" spans="1:22" ht="12.75">
      <c r="A128" s="50" t="s">
        <v>1597</v>
      </c>
      <c r="B128" s="51" t="s">
        <v>1482</v>
      </c>
      <c r="C128" s="50" t="s">
        <v>386</v>
      </c>
      <c r="D128" s="52">
        <v>40</v>
      </c>
      <c r="E128" s="52"/>
      <c r="F128" s="55"/>
      <c r="G128" s="52"/>
      <c r="H128" s="52"/>
      <c r="I128" s="51" t="s">
        <v>1483</v>
      </c>
      <c r="J128" s="55" t="s">
        <v>1602</v>
      </c>
      <c r="K128" s="52" t="s">
        <v>387</v>
      </c>
      <c r="L128" s="52"/>
      <c r="M128" s="52" t="s">
        <v>388</v>
      </c>
      <c r="N128" s="52"/>
      <c r="O128" s="52"/>
      <c r="P128" s="52"/>
      <c r="Q128" s="52"/>
      <c r="R128" s="52"/>
      <c r="S128" s="52"/>
      <c r="T128" s="52"/>
      <c r="U128" s="55" t="s">
        <v>1455</v>
      </c>
      <c r="V128" s="55"/>
    </row>
    <row r="129" spans="1:22" ht="12.75">
      <c r="A129" s="50" t="s">
        <v>1597</v>
      </c>
      <c r="B129" s="51" t="s">
        <v>1485</v>
      </c>
      <c r="C129" s="50"/>
      <c r="D129" s="52"/>
      <c r="E129" s="52"/>
      <c r="F129" s="55"/>
      <c r="G129" s="52"/>
      <c r="H129" s="52"/>
      <c r="I129" s="51" t="s">
        <v>1486</v>
      </c>
      <c r="J129" s="55"/>
      <c r="K129" s="52"/>
      <c r="L129" s="52"/>
      <c r="M129" s="52"/>
      <c r="N129" s="52"/>
      <c r="O129" s="52"/>
      <c r="P129" s="52"/>
      <c r="Q129" s="52"/>
      <c r="R129" s="52"/>
      <c r="S129" s="52"/>
      <c r="T129" s="52"/>
      <c r="U129" s="55"/>
      <c r="V129" s="55"/>
    </row>
    <row r="130" spans="1:22" ht="12.75">
      <c r="A130" s="50" t="s">
        <v>1603</v>
      </c>
      <c r="B130" s="51" t="s">
        <v>1450</v>
      </c>
      <c r="C130" s="50" t="s">
        <v>386</v>
      </c>
      <c r="D130" s="52" t="s">
        <v>1451</v>
      </c>
      <c r="E130" s="52">
        <v>4</v>
      </c>
      <c r="F130" s="55" t="s">
        <v>385</v>
      </c>
      <c r="G130" s="52"/>
      <c r="H130" s="52" t="s">
        <v>1452</v>
      </c>
      <c r="I130" s="51" t="s">
        <v>1453</v>
      </c>
      <c r="J130" s="55" t="s">
        <v>1604</v>
      </c>
      <c r="K130" s="52" t="s">
        <v>387</v>
      </c>
      <c r="L130" s="52"/>
      <c r="M130" s="52" t="s">
        <v>388</v>
      </c>
      <c r="N130" s="52"/>
      <c r="O130" s="52"/>
      <c r="P130" s="52"/>
      <c r="Q130" s="52"/>
      <c r="R130" s="52"/>
      <c r="S130" s="52"/>
      <c r="T130" s="52"/>
      <c r="U130" s="55" t="s">
        <v>1455</v>
      </c>
      <c r="V130" s="55" t="s">
        <v>1456</v>
      </c>
    </row>
    <row r="131" spans="1:22" ht="12.75">
      <c r="A131" s="50" t="s">
        <v>1603</v>
      </c>
      <c r="B131" s="51" t="s">
        <v>1457</v>
      </c>
      <c r="C131" s="50"/>
      <c r="D131" s="52">
        <v>25</v>
      </c>
      <c r="E131" s="52">
        <v>2</v>
      </c>
      <c r="F131" s="55"/>
      <c r="G131" s="52"/>
      <c r="H131" s="52"/>
      <c r="I131" s="51" t="s">
        <v>1458</v>
      </c>
      <c r="J131" s="55" t="s">
        <v>1605</v>
      </c>
      <c r="K131" s="52" t="s">
        <v>387</v>
      </c>
      <c r="L131" s="52" t="s">
        <v>388</v>
      </c>
      <c r="M131" s="52"/>
      <c r="N131" s="52"/>
      <c r="O131" s="52"/>
      <c r="P131" s="52"/>
      <c r="Q131" s="52"/>
      <c r="R131" s="52"/>
      <c r="S131" s="52"/>
      <c r="T131" s="52"/>
      <c r="U131" s="55" t="s">
        <v>1455</v>
      </c>
      <c r="V131" s="55"/>
    </row>
    <row r="132" spans="1:22" ht="12.75">
      <c r="A132" s="50" t="s">
        <v>1603</v>
      </c>
      <c r="B132" s="51" t="s">
        <v>1548</v>
      </c>
      <c r="C132" s="50" t="s">
        <v>386</v>
      </c>
      <c r="D132" s="52"/>
      <c r="E132" s="52"/>
      <c r="F132" s="55"/>
      <c r="G132" s="52"/>
      <c r="H132" s="52"/>
      <c r="I132" s="51" t="s">
        <v>1549</v>
      </c>
      <c r="J132" s="55" t="s">
        <v>1547</v>
      </c>
      <c r="K132" s="52" t="s">
        <v>387</v>
      </c>
      <c r="L132" s="52" t="s">
        <v>388</v>
      </c>
      <c r="M132" s="52"/>
      <c r="N132" s="52"/>
      <c r="O132" s="52"/>
      <c r="P132" s="52"/>
      <c r="Q132" s="52"/>
      <c r="R132" s="52"/>
      <c r="S132" s="52"/>
      <c r="T132" s="52"/>
      <c r="U132" s="55" t="s">
        <v>1455</v>
      </c>
      <c r="V132" s="55"/>
    </row>
    <row r="133" spans="1:22" ht="12.75">
      <c r="A133" s="50" t="s">
        <v>1603</v>
      </c>
      <c r="B133" s="51" t="s">
        <v>1460</v>
      </c>
      <c r="C133" s="50"/>
      <c r="D133" s="52"/>
      <c r="E133" s="52"/>
      <c r="F133" s="55"/>
      <c r="G133" s="52"/>
      <c r="H133" s="52"/>
      <c r="I133" s="51" t="s">
        <v>1461</v>
      </c>
      <c r="J133" s="55" t="s">
        <v>1462</v>
      </c>
      <c r="K133" s="52" t="s">
        <v>387</v>
      </c>
      <c r="L133" s="52"/>
      <c r="M133" s="52"/>
      <c r="N133" s="52"/>
      <c r="O133" s="52"/>
      <c r="P133" s="52"/>
      <c r="Q133" s="52"/>
      <c r="R133" s="52"/>
      <c r="S133" s="52"/>
      <c r="T133" s="52"/>
      <c r="U133" s="55"/>
      <c r="V133" s="55"/>
    </row>
    <row r="134" spans="1:22" ht="12.75">
      <c r="A134" s="50" t="s">
        <v>1603</v>
      </c>
      <c r="B134" s="51" t="s">
        <v>1463</v>
      </c>
      <c r="C134" s="50" t="s">
        <v>386</v>
      </c>
      <c r="D134" s="52"/>
      <c r="E134" s="52"/>
      <c r="F134" s="55"/>
      <c r="G134" s="52"/>
      <c r="H134" s="52"/>
      <c r="I134" s="51" t="s">
        <v>1464</v>
      </c>
      <c r="J134" s="55" t="s">
        <v>1606</v>
      </c>
      <c r="K134" s="52" t="s">
        <v>387</v>
      </c>
      <c r="L134" s="52"/>
      <c r="M134" s="52" t="s">
        <v>388</v>
      </c>
      <c r="N134" s="52"/>
      <c r="O134" s="52"/>
      <c r="P134" s="52"/>
      <c r="Q134" s="52"/>
      <c r="R134" s="52"/>
      <c r="S134" s="52"/>
      <c r="T134" s="52"/>
      <c r="U134" s="55" t="s">
        <v>1455</v>
      </c>
      <c r="V134" s="55"/>
    </row>
    <row r="135" spans="1:22" ht="12.75">
      <c r="A135" s="50" t="s">
        <v>1603</v>
      </c>
      <c r="B135" s="51" t="s">
        <v>1472</v>
      </c>
      <c r="C135" s="50"/>
      <c r="D135" s="52"/>
      <c r="E135" s="52"/>
      <c r="F135" s="55"/>
      <c r="G135" s="52"/>
      <c r="H135" s="52"/>
      <c r="I135" s="51" t="s">
        <v>1473</v>
      </c>
      <c r="J135" s="55"/>
      <c r="K135" s="52"/>
      <c r="L135" s="52"/>
      <c r="M135" s="52"/>
      <c r="N135" s="52"/>
      <c r="O135" s="52"/>
      <c r="P135" s="52"/>
      <c r="Q135" s="52"/>
      <c r="R135" s="52"/>
      <c r="S135" s="52"/>
      <c r="T135" s="52"/>
      <c r="U135" s="55"/>
      <c r="V135" s="55"/>
    </row>
    <row r="136" spans="1:22" ht="12.75">
      <c r="A136" s="50" t="s">
        <v>1603</v>
      </c>
      <c r="B136" s="51" t="s">
        <v>1475</v>
      </c>
      <c r="C136" s="50" t="s">
        <v>386</v>
      </c>
      <c r="D136" s="52">
        <v>125</v>
      </c>
      <c r="E136" s="52"/>
      <c r="F136" s="55"/>
      <c r="G136" s="52"/>
      <c r="H136" s="52"/>
      <c r="I136" s="51" t="s">
        <v>1476</v>
      </c>
      <c r="J136" s="55" t="s">
        <v>1607</v>
      </c>
      <c r="K136" s="52" t="s">
        <v>387</v>
      </c>
      <c r="L136" s="52"/>
      <c r="M136" s="52" t="s">
        <v>388</v>
      </c>
      <c r="N136" s="52"/>
      <c r="O136" s="52"/>
      <c r="P136" s="52"/>
      <c r="Q136" s="52"/>
      <c r="R136" s="52"/>
      <c r="S136" s="52"/>
      <c r="T136" s="52"/>
      <c r="U136" s="55" t="s">
        <v>1455</v>
      </c>
      <c r="V136" s="55" t="s">
        <v>1478</v>
      </c>
    </row>
    <row r="137" spans="1:22" ht="12.75">
      <c r="A137" s="50" t="s">
        <v>1603</v>
      </c>
      <c r="B137" s="51" t="s">
        <v>1479</v>
      </c>
      <c r="C137" s="50" t="s">
        <v>390</v>
      </c>
      <c r="D137" s="52">
        <v>9</v>
      </c>
      <c r="E137" s="52"/>
      <c r="F137" s="55"/>
      <c r="G137" s="52" t="s">
        <v>598</v>
      </c>
      <c r="H137" s="52" t="s">
        <v>1517</v>
      </c>
      <c r="I137" s="51" t="s">
        <v>1480</v>
      </c>
      <c r="J137" s="55" t="s">
        <v>1608</v>
      </c>
      <c r="K137" s="52"/>
      <c r="L137" s="52"/>
      <c r="M137" s="52" t="s">
        <v>388</v>
      </c>
      <c r="N137" s="52"/>
      <c r="O137" s="52"/>
      <c r="P137" s="52"/>
      <c r="Q137" s="52"/>
      <c r="R137" s="52"/>
      <c r="S137" s="52"/>
      <c r="T137" s="52"/>
      <c r="U137" s="55" t="s">
        <v>1455</v>
      </c>
      <c r="V137" s="55"/>
    </row>
    <row r="138" spans="1:22" ht="12.75">
      <c r="A138" s="50" t="s">
        <v>1603</v>
      </c>
      <c r="B138" s="51" t="s">
        <v>1564</v>
      </c>
      <c r="C138" s="50" t="s">
        <v>390</v>
      </c>
      <c r="D138" s="52">
        <v>50</v>
      </c>
      <c r="E138" s="52"/>
      <c r="F138" s="55"/>
      <c r="G138" s="52"/>
      <c r="H138" s="52"/>
      <c r="I138" s="51" t="s">
        <v>1565</v>
      </c>
      <c r="J138" s="55" t="s">
        <v>1609</v>
      </c>
      <c r="K138" s="52" t="s">
        <v>387</v>
      </c>
      <c r="L138" s="52"/>
      <c r="M138" s="52" t="s">
        <v>388</v>
      </c>
      <c r="N138" s="52"/>
      <c r="O138" s="52"/>
      <c r="P138" s="52"/>
      <c r="Q138" s="52"/>
      <c r="R138" s="52"/>
      <c r="S138" s="52"/>
      <c r="T138" s="52"/>
      <c r="U138" s="55" t="s">
        <v>1455</v>
      </c>
      <c r="V138" s="55"/>
    </row>
    <row r="139" spans="1:22" ht="12.75">
      <c r="A139" s="50" t="s">
        <v>1603</v>
      </c>
      <c r="B139" s="51" t="s">
        <v>1485</v>
      </c>
      <c r="C139" s="50"/>
      <c r="D139" s="52"/>
      <c r="E139" s="52"/>
      <c r="F139" s="55"/>
      <c r="G139" s="52"/>
      <c r="H139" s="52"/>
      <c r="I139" s="51" t="s">
        <v>1486</v>
      </c>
      <c r="J139" s="55"/>
      <c r="K139" s="52"/>
      <c r="L139" s="52"/>
      <c r="M139" s="52"/>
      <c r="N139" s="52"/>
      <c r="O139" s="52"/>
      <c r="P139" s="52"/>
      <c r="Q139" s="52"/>
      <c r="R139" s="52"/>
      <c r="S139" s="52"/>
      <c r="T139" s="52"/>
      <c r="U139" s="55"/>
      <c r="V139" s="55"/>
    </row>
    <row r="140" spans="1:22" ht="12.75">
      <c r="A140" s="50" t="s">
        <v>1610</v>
      </c>
      <c r="B140" s="51" t="s">
        <v>1450</v>
      </c>
      <c r="C140" s="50" t="s">
        <v>386</v>
      </c>
      <c r="D140" s="52" t="s">
        <v>1451</v>
      </c>
      <c r="E140" s="52">
        <v>4</v>
      </c>
      <c r="F140" s="55" t="s">
        <v>385</v>
      </c>
      <c r="G140" s="52"/>
      <c r="H140" s="52" t="s">
        <v>1452</v>
      </c>
      <c r="I140" s="51" t="s">
        <v>1453</v>
      </c>
      <c r="J140" s="55" t="s">
        <v>1611</v>
      </c>
      <c r="K140" s="52" t="s">
        <v>387</v>
      </c>
      <c r="L140" s="52"/>
      <c r="M140" s="52" t="s">
        <v>388</v>
      </c>
      <c r="N140" s="52"/>
      <c r="O140" s="52"/>
      <c r="P140" s="52"/>
      <c r="Q140" s="52"/>
      <c r="R140" s="52"/>
      <c r="S140" s="52"/>
      <c r="T140" s="52"/>
      <c r="U140" s="55" t="s">
        <v>1455</v>
      </c>
      <c r="V140" s="55" t="s">
        <v>1456</v>
      </c>
    </row>
    <row r="141" spans="1:22" ht="12.75">
      <c r="A141" s="50" t="s">
        <v>1610</v>
      </c>
      <c r="B141" s="51" t="s">
        <v>1544</v>
      </c>
      <c r="C141" s="50" t="s">
        <v>386</v>
      </c>
      <c r="D141" s="52">
        <v>33</v>
      </c>
      <c r="E141" s="52"/>
      <c r="F141" s="55"/>
      <c r="G141" s="52"/>
      <c r="H141" s="52"/>
      <c r="I141" s="51" t="s">
        <v>1545</v>
      </c>
      <c r="J141" s="55" t="s">
        <v>1612</v>
      </c>
      <c r="K141" s="52" t="s">
        <v>387</v>
      </c>
      <c r="L141" s="52" t="s">
        <v>388</v>
      </c>
      <c r="M141" s="52" t="s">
        <v>388</v>
      </c>
      <c r="N141" s="52"/>
      <c r="O141" s="52"/>
      <c r="P141" s="52" t="s">
        <v>388</v>
      </c>
      <c r="Q141" s="52"/>
      <c r="R141" s="52"/>
      <c r="S141" s="52"/>
      <c r="T141" s="52"/>
      <c r="U141" s="55" t="s">
        <v>1455</v>
      </c>
      <c r="V141" s="55"/>
    </row>
    <row r="142" spans="1:22" ht="12.75">
      <c r="A142" s="50" t="s">
        <v>1610</v>
      </c>
      <c r="B142" s="51" t="s">
        <v>1613</v>
      </c>
      <c r="C142" s="50" t="s">
        <v>386</v>
      </c>
      <c r="D142" s="52"/>
      <c r="E142" s="52"/>
      <c r="F142" s="55"/>
      <c r="G142" s="52"/>
      <c r="H142" s="52"/>
      <c r="I142" s="51" t="s">
        <v>1614</v>
      </c>
      <c r="J142" s="55" t="s">
        <v>1615</v>
      </c>
      <c r="K142" s="52" t="s">
        <v>387</v>
      </c>
      <c r="L142" s="52"/>
      <c r="M142" s="52"/>
      <c r="N142" s="52"/>
      <c r="O142" s="52"/>
      <c r="P142" s="52"/>
      <c r="Q142" s="52" t="s">
        <v>388</v>
      </c>
      <c r="R142" s="52"/>
      <c r="S142" s="52"/>
      <c r="T142" s="52"/>
      <c r="U142" s="55" t="s">
        <v>1455</v>
      </c>
      <c r="V142" s="55"/>
    </row>
    <row r="143" spans="1:22" ht="12.75">
      <c r="A143" s="50" t="s">
        <v>1610</v>
      </c>
      <c r="B143" s="51" t="s">
        <v>1457</v>
      </c>
      <c r="C143" s="50"/>
      <c r="D143" s="52">
        <v>25</v>
      </c>
      <c r="E143" s="52">
        <v>2</v>
      </c>
      <c r="F143" s="55"/>
      <c r="G143" s="52"/>
      <c r="H143" s="52"/>
      <c r="I143" s="51" t="s">
        <v>1458</v>
      </c>
      <c r="J143" s="55" t="s">
        <v>1616</v>
      </c>
      <c r="K143" s="52" t="s">
        <v>387</v>
      </c>
      <c r="L143" s="52" t="s">
        <v>388</v>
      </c>
      <c r="M143" s="52"/>
      <c r="N143" s="52"/>
      <c r="O143" s="52"/>
      <c r="P143" s="52"/>
      <c r="Q143" s="52"/>
      <c r="R143" s="52"/>
      <c r="S143" s="52"/>
      <c r="T143" s="52"/>
      <c r="U143" s="55" t="s">
        <v>1455</v>
      </c>
      <c r="V143" s="55"/>
    </row>
    <row r="144" spans="1:22" ht="12.75">
      <c r="A144" s="50" t="s">
        <v>1610</v>
      </c>
      <c r="B144" s="51" t="s">
        <v>1496</v>
      </c>
      <c r="C144" s="50" t="s">
        <v>390</v>
      </c>
      <c r="D144" s="52"/>
      <c r="E144" s="52"/>
      <c r="F144" s="55"/>
      <c r="G144" s="52"/>
      <c r="H144" s="52"/>
      <c r="I144" s="51" t="s">
        <v>1497</v>
      </c>
      <c r="J144" s="55" t="s">
        <v>1617</v>
      </c>
      <c r="K144" s="52" t="s">
        <v>387</v>
      </c>
      <c r="L144" s="52" t="s">
        <v>388</v>
      </c>
      <c r="M144" s="52"/>
      <c r="N144" s="52"/>
      <c r="O144" s="52"/>
      <c r="P144" s="52"/>
      <c r="Q144" s="52"/>
      <c r="R144" s="52"/>
      <c r="S144" s="52"/>
      <c r="T144" s="52"/>
      <c r="U144" s="55" t="s">
        <v>1455</v>
      </c>
      <c r="V144" s="55"/>
    </row>
    <row r="145" spans="1:22" ht="12.75">
      <c r="A145" s="50" t="s">
        <v>1610</v>
      </c>
      <c r="B145" s="51" t="s">
        <v>1460</v>
      </c>
      <c r="C145" s="50"/>
      <c r="D145" s="52"/>
      <c r="E145" s="52"/>
      <c r="F145" s="55"/>
      <c r="G145" s="52"/>
      <c r="H145" s="52"/>
      <c r="I145" s="51" t="s">
        <v>1461</v>
      </c>
      <c r="J145" s="55" t="s">
        <v>1462</v>
      </c>
      <c r="K145" s="52" t="s">
        <v>387</v>
      </c>
      <c r="L145" s="52"/>
      <c r="M145" s="52"/>
      <c r="N145" s="52"/>
      <c r="O145" s="52"/>
      <c r="P145" s="52"/>
      <c r="Q145" s="52"/>
      <c r="R145" s="52"/>
      <c r="S145" s="52"/>
      <c r="T145" s="52"/>
      <c r="U145" s="55"/>
      <c r="V145" s="55"/>
    </row>
    <row r="146" spans="1:22" ht="12.75">
      <c r="A146" s="50" t="s">
        <v>1610</v>
      </c>
      <c r="B146" s="51" t="s">
        <v>1470</v>
      </c>
      <c r="C146" s="50"/>
      <c r="D146" s="52">
        <v>16</v>
      </c>
      <c r="E146" s="52">
        <v>1</v>
      </c>
      <c r="F146" s="55" t="s">
        <v>389</v>
      </c>
      <c r="G146" s="52"/>
      <c r="H146" s="52"/>
      <c r="I146" s="51" t="s">
        <v>1471</v>
      </c>
      <c r="J146" s="55"/>
      <c r="K146" s="52" t="s">
        <v>387</v>
      </c>
      <c r="L146" s="52"/>
      <c r="M146" s="52"/>
      <c r="N146" s="52"/>
      <c r="O146" s="52"/>
      <c r="P146" s="52"/>
      <c r="Q146" s="52"/>
      <c r="R146" s="52"/>
      <c r="S146" s="52"/>
      <c r="T146" s="52"/>
      <c r="U146" s="55" t="s">
        <v>1455</v>
      </c>
      <c r="V146" s="55"/>
    </row>
    <row r="147" spans="1:22" ht="12.75">
      <c r="A147" s="50" t="s">
        <v>1610</v>
      </c>
      <c r="B147" s="51" t="s">
        <v>1472</v>
      </c>
      <c r="C147" s="50"/>
      <c r="D147" s="52"/>
      <c r="E147" s="52"/>
      <c r="F147" s="55"/>
      <c r="G147" s="52"/>
      <c r="H147" s="52"/>
      <c r="I147" s="51" t="s">
        <v>1473</v>
      </c>
      <c r="J147" s="55"/>
      <c r="K147" s="52"/>
      <c r="L147" s="52"/>
      <c r="M147" s="52"/>
      <c r="N147" s="52"/>
      <c r="O147" s="52"/>
      <c r="P147" s="52"/>
      <c r="Q147" s="52"/>
      <c r="R147" s="52"/>
      <c r="S147" s="52"/>
      <c r="T147" s="52"/>
      <c r="U147" s="55"/>
      <c r="V147" s="55"/>
    </row>
    <row r="148" spans="1:22" ht="12.75">
      <c r="A148" s="50" t="s">
        <v>1610</v>
      </c>
      <c r="B148" s="51" t="s">
        <v>1475</v>
      </c>
      <c r="C148" s="50" t="s">
        <v>386</v>
      </c>
      <c r="D148" s="52">
        <v>125</v>
      </c>
      <c r="E148" s="52"/>
      <c r="F148" s="55"/>
      <c r="G148" s="52"/>
      <c r="H148" s="52"/>
      <c r="I148" s="51" t="s">
        <v>1476</v>
      </c>
      <c r="J148" s="55" t="s">
        <v>1618</v>
      </c>
      <c r="K148" s="52" t="s">
        <v>387</v>
      </c>
      <c r="L148" s="52"/>
      <c r="M148" s="52" t="s">
        <v>388</v>
      </c>
      <c r="N148" s="52"/>
      <c r="O148" s="52"/>
      <c r="P148" s="52"/>
      <c r="Q148" s="52"/>
      <c r="R148" s="52"/>
      <c r="S148" s="52"/>
      <c r="T148" s="52"/>
      <c r="U148" s="55" t="s">
        <v>1455</v>
      </c>
      <c r="V148" s="55" t="s">
        <v>1478</v>
      </c>
    </row>
    <row r="149" spans="1:22" ht="12.75">
      <c r="A149" s="50" t="s">
        <v>1610</v>
      </c>
      <c r="B149" s="51" t="s">
        <v>1619</v>
      </c>
      <c r="C149" s="50" t="s">
        <v>390</v>
      </c>
      <c r="D149" s="52"/>
      <c r="E149" s="52"/>
      <c r="F149" s="55"/>
      <c r="G149" s="52"/>
      <c r="H149" s="52"/>
      <c r="I149" s="51" t="s">
        <v>1620</v>
      </c>
      <c r="J149" s="55" t="s">
        <v>1621</v>
      </c>
      <c r="K149" s="52" t="s">
        <v>387</v>
      </c>
      <c r="L149" s="52"/>
      <c r="M149" s="52" t="s">
        <v>388</v>
      </c>
      <c r="N149" s="52"/>
      <c r="O149" s="52"/>
      <c r="P149" s="52"/>
      <c r="Q149" s="52"/>
      <c r="R149" s="52"/>
      <c r="S149" s="52"/>
      <c r="T149" s="52"/>
      <c r="U149" s="55"/>
      <c r="V149" s="55"/>
    </row>
    <row r="150" spans="1:22" ht="12.75">
      <c r="A150" s="50" t="s">
        <v>1610</v>
      </c>
      <c r="B150" s="51" t="s">
        <v>1561</v>
      </c>
      <c r="C150" s="50" t="s">
        <v>386</v>
      </c>
      <c r="D150" s="52"/>
      <c r="E150" s="52"/>
      <c r="F150" s="55"/>
      <c r="G150" s="52"/>
      <c r="H150" s="52"/>
      <c r="I150" s="51" t="s">
        <v>1562</v>
      </c>
      <c r="J150" s="55" t="s">
        <v>1622</v>
      </c>
      <c r="K150" s="52"/>
      <c r="L150" s="52"/>
      <c r="M150" s="52"/>
      <c r="N150" s="52"/>
      <c r="O150" s="52"/>
      <c r="P150" s="52"/>
      <c r="Q150" s="52"/>
      <c r="R150" s="52"/>
      <c r="S150" s="52"/>
      <c r="T150" s="52"/>
      <c r="U150" s="55"/>
      <c r="V150" s="55"/>
    </row>
    <row r="151" spans="1:22" ht="12.75">
      <c r="A151" s="50" t="s">
        <v>1610</v>
      </c>
      <c r="B151" s="51" t="s">
        <v>1479</v>
      </c>
      <c r="C151" s="50" t="s">
        <v>390</v>
      </c>
      <c r="D151" s="52">
        <v>9</v>
      </c>
      <c r="E151" s="52"/>
      <c r="F151" s="55"/>
      <c r="G151" s="52" t="s">
        <v>598</v>
      </c>
      <c r="H151" s="52" t="s">
        <v>1517</v>
      </c>
      <c r="I151" s="51" t="s">
        <v>1480</v>
      </c>
      <c r="J151" s="55" t="s">
        <v>1623</v>
      </c>
      <c r="K151" s="52"/>
      <c r="L151" s="52"/>
      <c r="M151" s="52" t="s">
        <v>388</v>
      </c>
      <c r="N151" s="52"/>
      <c r="O151" s="52"/>
      <c r="P151" s="52"/>
      <c r="Q151" s="52"/>
      <c r="R151" s="52"/>
      <c r="S151" s="52"/>
      <c r="T151" s="52"/>
      <c r="U151" s="55" t="s">
        <v>1455</v>
      </c>
      <c r="V151" s="55"/>
    </row>
    <row r="152" spans="1:22" ht="12.75">
      <c r="A152" s="50" t="s">
        <v>1610</v>
      </c>
      <c r="B152" s="51" t="s">
        <v>1537</v>
      </c>
      <c r="C152" s="50" t="s">
        <v>390</v>
      </c>
      <c r="D152" s="52">
        <v>31</v>
      </c>
      <c r="E152" s="52">
        <v>3</v>
      </c>
      <c r="F152" s="55" t="s">
        <v>385</v>
      </c>
      <c r="G152" s="52"/>
      <c r="H152" s="52"/>
      <c r="I152" s="51" t="s">
        <v>1538</v>
      </c>
      <c r="J152" s="55" t="s">
        <v>1624</v>
      </c>
      <c r="K152" s="52" t="s">
        <v>387</v>
      </c>
      <c r="L152" s="52" t="s">
        <v>388</v>
      </c>
      <c r="M152" s="52" t="s">
        <v>388</v>
      </c>
      <c r="N152" s="52"/>
      <c r="O152" s="52"/>
      <c r="P152" s="52"/>
      <c r="Q152" s="52"/>
      <c r="R152" s="52"/>
      <c r="S152" s="52"/>
      <c r="T152" s="52"/>
      <c r="U152" s="55" t="s">
        <v>1455</v>
      </c>
      <c r="V152" s="55"/>
    </row>
    <row r="153" spans="1:22" ht="12.75">
      <c r="A153" s="50" t="s">
        <v>1610</v>
      </c>
      <c r="B153" s="51" t="s">
        <v>1564</v>
      </c>
      <c r="C153" s="50" t="s">
        <v>390</v>
      </c>
      <c r="D153" s="52">
        <v>50</v>
      </c>
      <c r="E153" s="52"/>
      <c r="F153" s="55"/>
      <c r="G153" s="52"/>
      <c r="H153" s="52"/>
      <c r="I153" s="51" t="s">
        <v>1565</v>
      </c>
      <c r="J153" s="55" t="s">
        <v>1625</v>
      </c>
      <c r="K153" s="52" t="s">
        <v>387</v>
      </c>
      <c r="L153" s="52"/>
      <c r="M153" s="52" t="s">
        <v>388</v>
      </c>
      <c r="N153" s="52"/>
      <c r="O153" s="52"/>
      <c r="P153" s="52"/>
      <c r="Q153" s="52"/>
      <c r="R153" s="52"/>
      <c r="S153" s="52"/>
      <c r="T153" s="52"/>
      <c r="U153" s="55" t="s">
        <v>1455</v>
      </c>
      <c r="V153" s="55"/>
    </row>
    <row r="154" spans="1:22" ht="12.75">
      <c r="A154" s="50" t="s">
        <v>1610</v>
      </c>
      <c r="B154" s="51" t="s">
        <v>1485</v>
      </c>
      <c r="C154" s="50"/>
      <c r="D154" s="52"/>
      <c r="E154" s="52"/>
      <c r="F154" s="55"/>
      <c r="G154" s="52"/>
      <c r="H154" s="52"/>
      <c r="I154" s="51" t="s">
        <v>1486</v>
      </c>
      <c r="J154" s="55"/>
      <c r="K154" s="52"/>
      <c r="L154" s="52"/>
      <c r="M154" s="52"/>
      <c r="N154" s="52"/>
      <c r="O154" s="52"/>
      <c r="P154" s="52"/>
      <c r="Q154" s="52"/>
      <c r="R154" s="52"/>
      <c r="S154" s="52"/>
      <c r="T154" s="52"/>
      <c r="U154" s="55"/>
      <c r="V154" s="55"/>
    </row>
    <row r="155" spans="1:22" ht="12.75">
      <c r="A155" s="50" t="s">
        <v>1626</v>
      </c>
      <c r="B155" s="51" t="s">
        <v>1450</v>
      </c>
      <c r="C155" s="50" t="s">
        <v>386</v>
      </c>
      <c r="D155" s="52" t="s">
        <v>1451</v>
      </c>
      <c r="E155" s="52">
        <v>4</v>
      </c>
      <c r="F155" s="55" t="s">
        <v>385</v>
      </c>
      <c r="G155" s="52"/>
      <c r="H155" s="52" t="s">
        <v>1452</v>
      </c>
      <c r="I155" s="51" t="s">
        <v>1453</v>
      </c>
      <c r="J155" s="55" t="s">
        <v>1627</v>
      </c>
      <c r="K155" s="52" t="s">
        <v>387</v>
      </c>
      <c r="L155" s="52"/>
      <c r="M155" s="52" t="s">
        <v>388</v>
      </c>
      <c r="N155" s="52"/>
      <c r="O155" s="52"/>
      <c r="P155" s="52"/>
      <c r="Q155" s="52"/>
      <c r="R155" s="52"/>
      <c r="S155" s="52"/>
      <c r="T155" s="52"/>
      <c r="U155" s="55" t="s">
        <v>1455</v>
      </c>
      <c r="V155" s="55" t="s">
        <v>1456</v>
      </c>
    </row>
    <row r="156" spans="1:22" ht="12.75">
      <c r="A156" s="50" t="s">
        <v>1626</v>
      </c>
      <c r="B156" s="51" t="s">
        <v>1539</v>
      </c>
      <c r="C156" s="50" t="s">
        <v>386</v>
      </c>
      <c r="D156" s="52"/>
      <c r="E156" s="52">
        <v>8</v>
      </c>
      <c r="F156" s="55" t="s">
        <v>385</v>
      </c>
      <c r="G156" s="52"/>
      <c r="H156" s="52"/>
      <c r="I156" s="51" t="s">
        <v>1540</v>
      </c>
      <c r="J156" s="55" t="s">
        <v>1628</v>
      </c>
      <c r="K156" s="52" t="s">
        <v>387</v>
      </c>
      <c r="L156" s="52" t="s">
        <v>388</v>
      </c>
      <c r="M156" s="52" t="s">
        <v>388</v>
      </c>
      <c r="N156" s="52"/>
      <c r="O156" s="52" t="s">
        <v>388</v>
      </c>
      <c r="P156" s="52" t="s">
        <v>388</v>
      </c>
      <c r="Q156" s="52" t="s">
        <v>388</v>
      </c>
      <c r="R156" s="52" t="s">
        <v>388</v>
      </c>
      <c r="S156" s="52"/>
      <c r="T156" s="52"/>
      <c r="U156" s="55" t="s">
        <v>1455</v>
      </c>
      <c r="V156" s="55"/>
    </row>
    <row r="157" spans="1:22" ht="12.75">
      <c r="A157" s="50" t="s">
        <v>1626</v>
      </c>
      <c r="B157" s="51" t="s">
        <v>1613</v>
      </c>
      <c r="C157" s="50" t="s">
        <v>386</v>
      </c>
      <c r="D157" s="52"/>
      <c r="E157" s="52"/>
      <c r="F157" s="55"/>
      <c r="G157" s="52"/>
      <c r="H157" s="52"/>
      <c r="I157" s="51" t="s">
        <v>1614</v>
      </c>
      <c r="J157" s="55" t="s">
        <v>1629</v>
      </c>
      <c r="K157" s="52" t="s">
        <v>387</v>
      </c>
      <c r="L157" s="52"/>
      <c r="M157" s="52"/>
      <c r="N157" s="52"/>
      <c r="O157" s="52"/>
      <c r="P157" s="52"/>
      <c r="Q157" s="52" t="s">
        <v>388</v>
      </c>
      <c r="R157" s="52"/>
      <c r="S157" s="52"/>
      <c r="T157" s="52"/>
      <c r="U157" s="55" t="s">
        <v>1455</v>
      </c>
      <c r="V157" s="55"/>
    </row>
    <row r="158" spans="1:22" ht="12.75">
      <c r="A158" s="50" t="s">
        <v>1626</v>
      </c>
      <c r="B158" s="51" t="s">
        <v>1496</v>
      </c>
      <c r="C158" s="50" t="s">
        <v>390</v>
      </c>
      <c r="D158" s="52"/>
      <c r="E158" s="52"/>
      <c r="F158" s="55"/>
      <c r="G158" s="52"/>
      <c r="H158" s="52"/>
      <c r="I158" s="51" t="s">
        <v>1497</v>
      </c>
      <c r="J158" s="55" t="s">
        <v>1630</v>
      </c>
      <c r="K158" s="52" t="s">
        <v>387</v>
      </c>
      <c r="L158" s="52" t="s">
        <v>388</v>
      </c>
      <c r="M158" s="52"/>
      <c r="N158" s="52"/>
      <c r="O158" s="52"/>
      <c r="P158" s="52"/>
      <c r="Q158" s="52"/>
      <c r="R158" s="52"/>
      <c r="S158" s="52"/>
      <c r="T158" s="52"/>
      <c r="U158" s="55" t="s">
        <v>1455</v>
      </c>
      <c r="V158" s="55"/>
    </row>
    <row r="159" spans="1:22" ht="12.75">
      <c r="A159" s="50" t="s">
        <v>1626</v>
      </c>
      <c r="B159" s="51" t="s">
        <v>1460</v>
      </c>
      <c r="C159" s="50"/>
      <c r="D159" s="52"/>
      <c r="E159" s="52"/>
      <c r="F159" s="55"/>
      <c r="G159" s="52"/>
      <c r="H159" s="52"/>
      <c r="I159" s="51" t="s">
        <v>1461</v>
      </c>
      <c r="J159" s="55" t="s">
        <v>1462</v>
      </c>
      <c r="K159" s="52" t="s">
        <v>387</v>
      </c>
      <c r="L159" s="52"/>
      <c r="M159" s="52"/>
      <c r="N159" s="52"/>
      <c r="O159" s="52"/>
      <c r="P159" s="52"/>
      <c r="Q159" s="52"/>
      <c r="R159" s="52"/>
      <c r="S159" s="52"/>
      <c r="T159" s="52"/>
      <c r="U159" s="55"/>
      <c r="V159" s="55"/>
    </row>
    <row r="160" spans="1:22" ht="12.75">
      <c r="A160" s="50" t="s">
        <v>1626</v>
      </c>
      <c r="B160" s="51" t="s">
        <v>1472</v>
      </c>
      <c r="C160" s="50"/>
      <c r="D160" s="52"/>
      <c r="E160" s="52"/>
      <c r="F160" s="55"/>
      <c r="G160" s="52"/>
      <c r="H160" s="52"/>
      <c r="I160" s="51" t="s">
        <v>1473</v>
      </c>
      <c r="J160" s="55"/>
      <c r="K160" s="52"/>
      <c r="L160" s="52"/>
      <c r="M160" s="52"/>
      <c r="N160" s="52"/>
      <c r="O160" s="52"/>
      <c r="P160" s="52"/>
      <c r="Q160" s="52"/>
      <c r="R160" s="52"/>
      <c r="S160" s="52"/>
      <c r="T160" s="52"/>
      <c r="U160" s="55"/>
      <c r="V160" s="55"/>
    </row>
    <row r="161" spans="1:22" ht="12.75">
      <c r="A161" s="50" t="s">
        <v>1626</v>
      </c>
      <c r="B161" s="51" t="s">
        <v>1475</v>
      </c>
      <c r="C161" s="50" t="s">
        <v>386</v>
      </c>
      <c r="D161" s="52">
        <v>125</v>
      </c>
      <c r="E161" s="52"/>
      <c r="F161" s="55"/>
      <c r="G161" s="52"/>
      <c r="H161" s="52"/>
      <c r="I161" s="51" t="s">
        <v>1476</v>
      </c>
      <c r="J161" s="55" t="s">
        <v>1631</v>
      </c>
      <c r="K161" s="52" t="s">
        <v>387</v>
      </c>
      <c r="L161" s="52"/>
      <c r="M161" s="52" t="s">
        <v>388</v>
      </c>
      <c r="N161" s="52"/>
      <c r="O161" s="52"/>
      <c r="P161" s="52"/>
      <c r="Q161" s="52"/>
      <c r="R161" s="52"/>
      <c r="S161" s="52"/>
      <c r="T161" s="52"/>
      <c r="U161" s="55" t="s">
        <v>1455</v>
      </c>
      <c r="V161" s="55" t="s">
        <v>1478</v>
      </c>
    </row>
    <row r="162" spans="1:22" ht="12.75">
      <c r="A162" s="50" t="s">
        <v>1626</v>
      </c>
      <c r="B162" s="51" t="s">
        <v>1510</v>
      </c>
      <c r="C162" s="50" t="s">
        <v>386</v>
      </c>
      <c r="D162" s="52">
        <v>25</v>
      </c>
      <c r="E162" s="52"/>
      <c r="F162" s="55"/>
      <c r="G162" s="52"/>
      <c r="H162" s="52"/>
      <c r="I162" s="51" t="s">
        <v>1511</v>
      </c>
      <c r="J162" s="55" t="s">
        <v>1512</v>
      </c>
      <c r="K162" s="52" t="s">
        <v>387</v>
      </c>
      <c r="L162" s="52" t="s">
        <v>388</v>
      </c>
      <c r="M162" s="52"/>
      <c r="N162" s="52"/>
      <c r="O162" s="52"/>
      <c r="P162" s="52"/>
      <c r="Q162" s="52"/>
      <c r="R162" s="52"/>
      <c r="S162" s="52"/>
      <c r="T162" s="52"/>
      <c r="U162" s="55" t="s">
        <v>1455</v>
      </c>
      <c r="V162" s="55"/>
    </row>
    <row r="163" spans="1:22" ht="12.75">
      <c r="A163" s="50" t="s">
        <v>1626</v>
      </c>
      <c r="B163" s="51" t="s">
        <v>1561</v>
      </c>
      <c r="C163" s="50" t="s">
        <v>386</v>
      </c>
      <c r="D163" s="52"/>
      <c r="E163" s="52"/>
      <c r="F163" s="55"/>
      <c r="G163" s="52"/>
      <c r="H163" s="52"/>
      <c r="I163" s="51" t="s">
        <v>1562</v>
      </c>
      <c r="J163" s="55" t="s">
        <v>1632</v>
      </c>
      <c r="K163" s="52"/>
      <c r="L163" s="52"/>
      <c r="M163" s="52"/>
      <c r="N163" s="52"/>
      <c r="O163" s="52"/>
      <c r="P163" s="52"/>
      <c r="Q163" s="52"/>
      <c r="R163" s="52"/>
      <c r="S163" s="52"/>
      <c r="T163" s="52"/>
      <c r="U163" s="55"/>
      <c r="V163" s="55"/>
    </row>
    <row r="164" spans="1:22" ht="12.75">
      <c r="A164" s="50" t="s">
        <v>1626</v>
      </c>
      <c r="B164" s="51" t="s">
        <v>1479</v>
      </c>
      <c r="C164" s="50" t="s">
        <v>390</v>
      </c>
      <c r="D164" s="52">
        <v>9</v>
      </c>
      <c r="E164" s="52"/>
      <c r="F164" s="55"/>
      <c r="G164" s="52" t="s">
        <v>598</v>
      </c>
      <c r="H164" s="52" t="s">
        <v>1517</v>
      </c>
      <c r="I164" s="51" t="s">
        <v>1480</v>
      </c>
      <c r="J164" s="55" t="s">
        <v>1633</v>
      </c>
      <c r="K164" s="52"/>
      <c r="L164" s="52"/>
      <c r="M164" s="52" t="s">
        <v>388</v>
      </c>
      <c r="N164" s="52"/>
      <c r="O164" s="52"/>
      <c r="P164" s="52"/>
      <c r="Q164" s="52"/>
      <c r="R164" s="52"/>
      <c r="S164" s="52"/>
      <c r="T164" s="52"/>
      <c r="U164" s="55" t="s">
        <v>1455</v>
      </c>
      <c r="V164" s="55"/>
    </row>
    <row r="165" spans="1:22" ht="12.75">
      <c r="A165" s="50" t="s">
        <v>1626</v>
      </c>
      <c r="B165" s="51" t="s">
        <v>1485</v>
      </c>
      <c r="C165" s="50"/>
      <c r="D165" s="52"/>
      <c r="E165" s="52"/>
      <c r="F165" s="55"/>
      <c r="G165" s="52"/>
      <c r="H165" s="52"/>
      <c r="I165" s="51" t="s">
        <v>1486</v>
      </c>
      <c r="J165" s="55"/>
      <c r="K165" s="52"/>
      <c r="L165" s="52"/>
      <c r="M165" s="52"/>
      <c r="N165" s="52"/>
      <c r="O165" s="52"/>
      <c r="P165" s="52"/>
      <c r="Q165" s="52"/>
      <c r="R165" s="52"/>
      <c r="S165" s="52"/>
      <c r="T165" s="52"/>
      <c r="U165" s="55"/>
      <c r="V165" s="55"/>
    </row>
    <row r="166" spans="1:22" ht="12.75">
      <c r="A166" s="50" t="s">
        <v>1634</v>
      </c>
      <c r="B166" s="51" t="s">
        <v>1496</v>
      </c>
      <c r="C166" s="50" t="s">
        <v>390</v>
      </c>
      <c r="D166" s="52"/>
      <c r="E166" s="52"/>
      <c r="F166" s="55"/>
      <c r="G166" s="52"/>
      <c r="H166" s="52"/>
      <c r="I166" s="51" t="s">
        <v>1497</v>
      </c>
      <c r="J166" s="55" t="s">
        <v>1635</v>
      </c>
      <c r="K166" s="52" t="s">
        <v>387</v>
      </c>
      <c r="L166" s="52" t="s">
        <v>388</v>
      </c>
      <c r="M166" s="52"/>
      <c r="N166" s="52"/>
      <c r="O166" s="52"/>
      <c r="P166" s="52"/>
      <c r="Q166" s="52"/>
      <c r="R166" s="52"/>
      <c r="S166" s="52"/>
      <c r="T166" s="52"/>
      <c r="U166" s="55" t="s">
        <v>1455</v>
      </c>
      <c r="V166" s="55"/>
    </row>
    <row r="167" spans="1:22" ht="12.75">
      <c r="A167" s="50" t="s">
        <v>1634</v>
      </c>
      <c r="B167" s="51" t="s">
        <v>1472</v>
      </c>
      <c r="C167" s="50"/>
      <c r="D167" s="52"/>
      <c r="E167" s="52"/>
      <c r="F167" s="55"/>
      <c r="G167" s="52"/>
      <c r="H167" s="52"/>
      <c r="I167" s="51" t="s">
        <v>1473</v>
      </c>
      <c r="J167" s="55"/>
      <c r="K167" s="52"/>
      <c r="L167" s="52"/>
      <c r="M167" s="52"/>
      <c r="N167" s="52"/>
      <c r="O167" s="52"/>
      <c r="P167" s="52"/>
      <c r="Q167" s="52"/>
      <c r="R167" s="52"/>
      <c r="S167" s="52"/>
      <c r="T167" s="52"/>
      <c r="U167" s="55"/>
      <c r="V167" s="55"/>
    </row>
    <row r="168" spans="1:22" ht="12.75">
      <c r="A168" s="50" t="s">
        <v>1636</v>
      </c>
      <c r="B168" s="51" t="s">
        <v>1450</v>
      </c>
      <c r="C168" s="50" t="s">
        <v>386</v>
      </c>
      <c r="D168" s="52" t="s">
        <v>1451</v>
      </c>
      <c r="E168" s="52">
        <v>4</v>
      </c>
      <c r="F168" s="55" t="s">
        <v>385</v>
      </c>
      <c r="G168" s="52"/>
      <c r="H168" s="52" t="s">
        <v>1452</v>
      </c>
      <c r="I168" s="51" t="s">
        <v>1453</v>
      </c>
      <c r="J168" s="55" t="s">
        <v>1637</v>
      </c>
      <c r="K168" s="52" t="s">
        <v>387</v>
      </c>
      <c r="L168" s="52"/>
      <c r="M168" s="52" t="s">
        <v>388</v>
      </c>
      <c r="N168" s="52"/>
      <c r="O168" s="52"/>
      <c r="P168" s="52"/>
      <c r="Q168" s="52"/>
      <c r="R168" s="52"/>
      <c r="S168" s="52"/>
      <c r="T168" s="52"/>
      <c r="U168" s="55" t="s">
        <v>1455</v>
      </c>
      <c r="V168" s="55" t="s">
        <v>1456</v>
      </c>
    </row>
    <row r="169" spans="1:22" ht="12.75">
      <c r="A169" s="50" t="s">
        <v>1636</v>
      </c>
      <c r="B169" s="51" t="s">
        <v>1544</v>
      </c>
      <c r="C169" s="50" t="s">
        <v>386</v>
      </c>
      <c r="D169" s="52">
        <v>33</v>
      </c>
      <c r="E169" s="52"/>
      <c r="F169" s="55"/>
      <c r="G169" s="52"/>
      <c r="H169" s="52"/>
      <c r="I169" s="51" t="s">
        <v>1545</v>
      </c>
      <c r="J169" s="55" t="s">
        <v>1638</v>
      </c>
      <c r="K169" s="52" t="s">
        <v>387</v>
      </c>
      <c r="L169" s="52" t="s">
        <v>388</v>
      </c>
      <c r="M169" s="52" t="s">
        <v>388</v>
      </c>
      <c r="N169" s="52"/>
      <c r="O169" s="52"/>
      <c r="P169" s="52" t="s">
        <v>388</v>
      </c>
      <c r="Q169" s="52"/>
      <c r="R169" s="52"/>
      <c r="S169" s="52"/>
      <c r="T169" s="52"/>
      <c r="U169" s="55" t="s">
        <v>1455</v>
      </c>
      <c r="V169" s="55"/>
    </row>
    <row r="170" spans="1:22" ht="12.75">
      <c r="A170" s="50" t="s">
        <v>1636</v>
      </c>
      <c r="B170" s="51" t="s">
        <v>1613</v>
      </c>
      <c r="C170" s="50" t="s">
        <v>386</v>
      </c>
      <c r="D170" s="52"/>
      <c r="E170" s="52"/>
      <c r="F170" s="55"/>
      <c r="G170" s="52"/>
      <c r="H170" s="52"/>
      <c r="I170" s="51" t="s">
        <v>1614</v>
      </c>
      <c r="J170" s="55" t="s">
        <v>1639</v>
      </c>
      <c r="K170" s="52" t="s">
        <v>387</v>
      </c>
      <c r="L170" s="52"/>
      <c r="M170" s="52"/>
      <c r="N170" s="52"/>
      <c r="O170" s="52"/>
      <c r="P170" s="52"/>
      <c r="Q170" s="52" t="s">
        <v>388</v>
      </c>
      <c r="R170" s="52"/>
      <c r="S170" s="52"/>
      <c r="T170" s="52"/>
      <c r="U170" s="55" t="s">
        <v>1455</v>
      </c>
      <c r="V170" s="55"/>
    </row>
    <row r="171" spans="1:22" ht="12.75">
      <c r="A171" s="50" t="s">
        <v>1636</v>
      </c>
      <c r="B171" s="51" t="s">
        <v>1457</v>
      </c>
      <c r="C171" s="50" t="s">
        <v>386</v>
      </c>
      <c r="D171" s="52">
        <v>25</v>
      </c>
      <c r="E171" s="52">
        <v>2</v>
      </c>
      <c r="F171" s="55"/>
      <c r="G171" s="52"/>
      <c r="H171" s="52"/>
      <c r="I171" s="51" t="s">
        <v>1458</v>
      </c>
      <c r="J171" s="55" t="s">
        <v>1640</v>
      </c>
      <c r="K171" s="52" t="s">
        <v>387</v>
      </c>
      <c r="L171" s="52" t="s">
        <v>388</v>
      </c>
      <c r="M171" s="52"/>
      <c r="N171" s="52"/>
      <c r="O171" s="52"/>
      <c r="P171" s="52"/>
      <c r="Q171" s="52"/>
      <c r="R171" s="52"/>
      <c r="S171" s="52"/>
      <c r="T171" s="52"/>
      <c r="U171" s="55" t="s">
        <v>1455</v>
      </c>
      <c r="V171" s="55"/>
    </row>
    <row r="172" spans="1:22" ht="12.75">
      <c r="A172" s="50" t="s">
        <v>1636</v>
      </c>
      <c r="B172" s="51" t="s">
        <v>1496</v>
      </c>
      <c r="C172" s="50" t="s">
        <v>390</v>
      </c>
      <c r="D172" s="52"/>
      <c r="E172" s="52"/>
      <c r="F172" s="55"/>
      <c r="G172" s="52"/>
      <c r="H172" s="52"/>
      <c r="I172" s="51" t="s">
        <v>1497</v>
      </c>
      <c r="J172" s="55" t="s">
        <v>1641</v>
      </c>
      <c r="K172" s="52" t="s">
        <v>387</v>
      </c>
      <c r="L172" s="52" t="s">
        <v>388</v>
      </c>
      <c r="M172" s="52"/>
      <c r="N172" s="52"/>
      <c r="O172" s="52"/>
      <c r="P172" s="52"/>
      <c r="Q172" s="52"/>
      <c r="R172" s="52"/>
      <c r="S172" s="52"/>
      <c r="T172" s="52"/>
      <c r="U172" s="55" t="s">
        <v>1455</v>
      </c>
      <c r="V172" s="55"/>
    </row>
    <row r="173" spans="1:22" ht="12.75">
      <c r="A173" s="50" t="s">
        <v>1636</v>
      </c>
      <c r="B173" s="51" t="s">
        <v>1460</v>
      </c>
      <c r="C173" s="50"/>
      <c r="D173" s="52"/>
      <c r="E173" s="52"/>
      <c r="F173" s="55"/>
      <c r="G173" s="52"/>
      <c r="H173" s="52"/>
      <c r="I173" s="51" t="s">
        <v>1461</v>
      </c>
      <c r="J173" s="55" t="s">
        <v>1462</v>
      </c>
      <c r="K173" s="52" t="s">
        <v>387</v>
      </c>
      <c r="L173" s="52"/>
      <c r="M173" s="52"/>
      <c r="N173" s="52"/>
      <c r="O173" s="52"/>
      <c r="P173" s="52"/>
      <c r="Q173" s="52"/>
      <c r="R173" s="52"/>
      <c r="S173" s="52"/>
      <c r="T173" s="52"/>
      <c r="U173" s="55"/>
      <c r="V173" s="55"/>
    </row>
    <row r="174" spans="1:22" ht="12.75">
      <c r="A174" s="50" t="s">
        <v>1636</v>
      </c>
      <c r="B174" s="51" t="s">
        <v>1463</v>
      </c>
      <c r="C174" s="50" t="s">
        <v>386</v>
      </c>
      <c r="D174" s="52"/>
      <c r="E174" s="52"/>
      <c r="F174" s="55"/>
      <c r="G174" s="52"/>
      <c r="H174" s="52"/>
      <c r="I174" s="51" t="s">
        <v>1464</v>
      </c>
      <c r="J174" s="55" t="s">
        <v>1642</v>
      </c>
      <c r="K174" s="52" t="s">
        <v>387</v>
      </c>
      <c r="L174" s="52"/>
      <c r="M174" s="52" t="s">
        <v>388</v>
      </c>
      <c r="N174" s="52"/>
      <c r="O174" s="52"/>
      <c r="P174" s="52"/>
      <c r="Q174" s="52"/>
      <c r="R174" s="52"/>
      <c r="S174" s="52"/>
      <c r="T174" s="52"/>
      <c r="U174" s="55" t="s">
        <v>1455</v>
      </c>
      <c r="V174" s="55"/>
    </row>
    <row r="175" spans="1:22" ht="12.75">
      <c r="A175" s="50" t="s">
        <v>1636</v>
      </c>
      <c r="B175" s="51" t="s">
        <v>1472</v>
      </c>
      <c r="C175" s="50"/>
      <c r="D175" s="52"/>
      <c r="E175" s="52"/>
      <c r="F175" s="55"/>
      <c r="G175" s="52"/>
      <c r="H175" s="52"/>
      <c r="I175" s="51" t="s">
        <v>1473</v>
      </c>
      <c r="J175" s="55"/>
      <c r="K175" s="52"/>
      <c r="L175" s="52"/>
      <c r="M175" s="52"/>
      <c r="N175" s="52"/>
      <c r="O175" s="52"/>
      <c r="P175" s="52"/>
      <c r="Q175" s="52"/>
      <c r="R175" s="52"/>
      <c r="S175" s="52"/>
      <c r="T175" s="52"/>
      <c r="U175" s="55"/>
      <c r="V175" s="55"/>
    </row>
    <row r="176" spans="1:22" ht="12.75">
      <c r="A176" s="50" t="s">
        <v>1636</v>
      </c>
      <c r="B176" s="51" t="s">
        <v>1475</v>
      </c>
      <c r="C176" s="50" t="s">
        <v>386</v>
      </c>
      <c r="D176" s="52">
        <v>125</v>
      </c>
      <c r="E176" s="52"/>
      <c r="F176" s="55"/>
      <c r="G176" s="52"/>
      <c r="H176" s="52"/>
      <c r="I176" s="51" t="s">
        <v>1476</v>
      </c>
      <c r="J176" s="55" t="s">
        <v>1643</v>
      </c>
      <c r="K176" s="52" t="s">
        <v>387</v>
      </c>
      <c r="L176" s="52"/>
      <c r="M176" s="52" t="s">
        <v>388</v>
      </c>
      <c r="N176" s="52"/>
      <c r="O176" s="52"/>
      <c r="P176" s="52"/>
      <c r="Q176" s="52"/>
      <c r="R176" s="52"/>
      <c r="S176" s="52"/>
      <c r="T176" s="52"/>
      <c r="U176" s="55" t="s">
        <v>1455</v>
      </c>
      <c r="V176" s="55" t="s">
        <v>1478</v>
      </c>
    </row>
    <row r="177" spans="1:22" ht="12.75">
      <c r="A177" s="50" t="s">
        <v>1636</v>
      </c>
      <c r="B177" s="51" t="s">
        <v>1644</v>
      </c>
      <c r="C177" s="50" t="s">
        <v>386</v>
      </c>
      <c r="D177" s="52"/>
      <c r="E177" s="52"/>
      <c r="F177" s="55"/>
      <c r="G177" s="52"/>
      <c r="H177" s="52" t="s">
        <v>1645</v>
      </c>
      <c r="I177" s="51" t="s">
        <v>1646</v>
      </c>
      <c r="J177" s="55"/>
      <c r="K177" s="52"/>
      <c r="L177" s="52"/>
      <c r="M177" s="52"/>
      <c r="N177" s="52"/>
      <c r="O177" s="52"/>
      <c r="P177" s="52"/>
      <c r="Q177" s="52"/>
      <c r="R177" s="52"/>
      <c r="S177" s="52"/>
      <c r="T177" s="52"/>
      <c r="U177" s="55"/>
      <c r="V177" s="55" t="s">
        <v>1647</v>
      </c>
    </row>
    <row r="178" spans="1:22" ht="12.75">
      <c r="A178" s="50" t="s">
        <v>1636</v>
      </c>
      <c r="B178" s="51" t="s">
        <v>1510</v>
      </c>
      <c r="C178" s="50" t="s">
        <v>386</v>
      </c>
      <c r="D178" s="52">
        <v>25</v>
      </c>
      <c r="E178" s="52"/>
      <c r="F178" s="55"/>
      <c r="G178" s="52"/>
      <c r="H178" s="52"/>
      <c r="I178" s="51" t="s">
        <v>1511</v>
      </c>
      <c r="J178" s="55" t="s">
        <v>1512</v>
      </c>
      <c r="K178" s="52" t="s">
        <v>387</v>
      </c>
      <c r="L178" s="52" t="s">
        <v>388</v>
      </c>
      <c r="M178" s="52"/>
      <c r="N178" s="52"/>
      <c r="O178" s="52"/>
      <c r="P178" s="52"/>
      <c r="Q178" s="52"/>
      <c r="R178" s="52"/>
      <c r="S178" s="52"/>
      <c r="T178" s="52"/>
      <c r="U178" s="55" t="s">
        <v>1455</v>
      </c>
      <c r="V178" s="55"/>
    </row>
    <row r="179" spans="1:22" ht="12.75">
      <c r="A179" s="50" t="s">
        <v>1636</v>
      </c>
      <c r="B179" s="51" t="s">
        <v>1561</v>
      </c>
      <c r="C179" s="50" t="s">
        <v>386</v>
      </c>
      <c r="D179" s="52"/>
      <c r="E179" s="52"/>
      <c r="F179" s="55"/>
      <c r="G179" s="52"/>
      <c r="H179" s="52"/>
      <c r="I179" s="51" t="s">
        <v>1562</v>
      </c>
      <c r="J179" s="55" t="s">
        <v>1648</v>
      </c>
      <c r="K179" s="52"/>
      <c r="L179" s="52"/>
      <c r="M179" s="52"/>
      <c r="N179" s="52"/>
      <c r="O179" s="52"/>
      <c r="P179" s="52"/>
      <c r="Q179" s="52"/>
      <c r="R179" s="52"/>
      <c r="S179" s="52"/>
      <c r="T179" s="52"/>
      <c r="U179" s="55"/>
      <c r="V179" s="55"/>
    </row>
    <row r="180" spans="1:22" ht="12.75">
      <c r="A180" s="50" t="s">
        <v>1636</v>
      </c>
      <c r="B180" s="51" t="s">
        <v>1479</v>
      </c>
      <c r="C180" s="50" t="s">
        <v>390</v>
      </c>
      <c r="D180" s="52">
        <v>9</v>
      </c>
      <c r="E180" s="52"/>
      <c r="F180" s="55"/>
      <c r="G180" s="52" t="s">
        <v>598</v>
      </c>
      <c r="H180" s="52" t="s">
        <v>1517</v>
      </c>
      <c r="I180" s="51" t="s">
        <v>1480</v>
      </c>
      <c r="J180" s="55" t="s">
        <v>1649</v>
      </c>
      <c r="K180" s="52"/>
      <c r="L180" s="52"/>
      <c r="M180" s="52" t="s">
        <v>388</v>
      </c>
      <c r="N180" s="52"/>
      <c r="O180" s="52"/>
      <c r="P180" s="52"/>
      <c r="Q180" s="52"/>
      <c r="R180" s="52"/>
      <c r="S180" s="52"/>
      <c r="T180" s="52"/>
      <c r="U180" s="55" t="s">
        <v>1455</v>
      </c>
      <c r="V180" s="55"/>
    </row>
    <row r="181" spans="1:22" ht="12.75">
      <c r="A181" s="50" t="s">
        <v>1636</v>
      </c>
      <c r="B181" s="51" t="s">
        <v>1525</v>
      </c>
      <c r="C181" s="50" t="s">
        <v>386</v>
      </c>
      <c r="D181" s="52">
        <v>19</v>
      </c>
      <c r="E181" s="52"/>
      <c r="F181" s="55"/>
      <c r="G181" s="52"/>
      <c r="H181" s="52"/>
      <c r="I181" s="51" t="s">
        <v>1526</v>
      </c>
      <c r="J181" s="55" t="s">
        <v>1650</v>
      </c>
      <c r="K181" s="52"/>
      <c r="L181" s="52"/>
      <c r="M181" s="52"/>
      <c r="N181" s="52"/>
      <c r="O181" s="52"/>
      <c r="P181" s="52"/>
      <c r="Q181" s="52"/>
      <c r="R181" s="52"/>
      <c r="S181" s="52"/>
      <c r="T181" s="52"/>
      <c r="U181" s="55"/>
      <c r="V181" s="55"/>
    </row>
    <row r="182" spans="1:22" ht="12.75">
      <c r="A182" s="50" t="s">
        <v>1636</v>
      </c>
      <c r="B182" s="51" t="s">
        <v>1651</v>
      </c>
      <c r="C182" s="50" t="s">
        <v>386</v>
      </c>
      <c r="D182" s="52">
        <v>50</v>
      </c>
      <c r="E182" s="52"/>
      <c r="F182" s="55"/>
      <c r="G182" s="52"/>
      <c r="H182" s="52"/>
      <c r="I182" s="51" t="s">
        <v>1652</v>
      </c>
      <c r="J182" s="55" t="s">
        <v>1653</v>
      </c>
      <c r="K182" s="52" t="s">
        <v>387</v>
      </c>
      <c r="L182" s="52"/>
      <c r="M182" s="52" t="s">
        <v>388</v>
      </c>
      <c r="N182" s="52"/>
      <c r="O182" s="52"/>
      <c r="P182" s="52"/>
      <c r="Q182" s="52"/>
      <c r="R182" s="52"/>
      <c r="S182" s="52"/>
      <c r="T182" s="52"/>
      <c r="U182" s="55" t="s">
        <v>1455</v>
      </c>
      <c r="V182" s="55"/>
    </row>
    <row r="183" spans="1:22" ht="12.75">
      <c r="A183" s="50" t="s">
        <v>1636</v>
      </c>
      <c r="B183" s="51" t="s">
        <v>1537</v>
      </c>
      <c r="C183" s="50" t="s">
        <v>390</v>
      </c>
      <c r="D183" s="52">
        <v>31</v>
      </c>
      <c r="E183" s="52">
        <v>3</v>
      </c>
      <c r="F183" s="55" t="s">
        <v>385</v>
      </c>
      <c r="G183" s="52"/>
      <c r="H183" s="52"/>
      <c r="I183" s="51" t="s">
        <v>1538</v>
      </c>
      <c r="J183" s="55" t="s">
        <v>1654</v>
      </c>
      <c r="K183" s="52" t="s">
        <v>387</v>
      </c>
      <c r="L183" s="52" t="s">
        <v>388</v>
      </c>
      <c r="M183" s="52" t="s">
        <v>388</v>
      </c>
      <c r="N183" s="52"/>
      <c r="O183" s="52"/>
      <c r="P183" s="52"/>
      <c r="Q183" s="52"/>
      <c r="R183" s="52"/>
      <c r="S183" s="52"/>
      <c r="T183" s="52"/>
      <c r="U183" s="55" t="s">
        <v>1455</v>
      </c>
      <c r="V183" s="55"/>
    </row>
    <row r="184" spans="1:22" ht="12.75">
      <c r="A184" s="50" t="s">
        <v>1636</v>
      </c>
      <c r="B184" s="51" t="s">
        <v>1482</v>
      </c>
      <c r="C184" s="50" t="s">
        <v>386</v>
      </c>
      <c r="D184" s="52">
        <v>40</v>
      </c>
      <c r="E184" s="52"/>
      <c r="F184" s="55"/>
      <c r="G184" s="52"/>
      <c r="H184" s="52"/>
      <c r="I184" s="51" t="s">
        <v>1483</v>
      </c>
      <c r="J184" s="55" t="s">
        <v>1655</v>
      </c>
      <c r="K184" s="52" t="s">
        <v>387</v>
      </c>
      <c r="L184" s="52"/>
      <c r="M184" s="52" t="s">
        <v>388</v>
      </c>
      <c r="N184" s="52"/>
      <c r="O184" s="52"/>
      <c r="P184" s="52"/>
      <c r="Q184" s="52"/>
      <c r="R184" s="52"/>
      <c r="S184" s="52"/>
      <c r="T184" s="52"/>
      <c r="U184" s="55" t="s">
        <v>1455</v>
      </c>
      <c r="V184" s="55"/>
    </row>
    <row r="185" spans="1:22" ht="12.75">
      <c r="A185" s="50" t="s">
        <v>1636</v>
      </c>
      <c r="B185" s="51" t="s">
        <v>1485</v>
      </c>
      <c r="C185" s="50"/>
      <c r="D185" s="52"/>
      <c r="E185" s="52"/>
      <c r="F185" s="55"/>
      <c r="G185" s="52"/>
      <c r="H185" s="52"/>
      <c r="I185" s="51" t="s">
        <v>1486</v>
      </c>
      <c r="J185" s="55"/>
      <c r="K185" s="52"/>
      <c r="L185" s="52"/>
      <c r="M185" s="52"/>
      <c r="N185" s="52"/>
      <c r="O185" s="52"/>
      <c r="P185" s="52"/>
      <c r="Q185" s="52"/>
      <c r="R185" s="52"/>
      <c r="S185" s="52"/>
      <c r="T185" s="52"/>
      <c r="U185" s="52"/>
      <c r="V185" s="52"/>
    </row>
    <row r="186" spans="1:22" ht="12.75">
      <c r="A186" s="50"/>
    </row>
    <row r="187" spans="1:22" ht="12.75">
      <c r="A187" s="50"/>
    </row>
    <row r="188" spans="1:22" ht="12.75">
      <c r="A188" s="50"/>
    </row>
    <row r="189" spans="1:22" ht="12.75">
      <c r="A189" s="50"/>
    </row>
    <row r="190" spans="1:22" ht="12.75">
      <c r="A190" s="50"/>
    </row>
    <row r="191" spans="1:22" ht="12.75">
      <c r="A191" s="50"/>
    </row>
    <row r="192" spans="1:22" ht="12.75">
      <c r="A192" s="50"/>
    </row>
    <row r="193" spans="1:1" ht="12.75">
      <c r="A193" s="50"/>
    </row>
    <row r="194" spans="1:1" ht="12.75">
      <c r="A194" s="50"/>
    </row>
    <row r="195" spans="1:1" ht="12.75">
      <c r="A195" s="50"/>
    </row>
    <row r="196" spans="1:1" ht="12.75">
      <c r="A196" s="50"/>
    </row>
    <row r="197" spans="1:1" ht="12.75">
      <c r="A197" s="50"/>
    </row>
    <row r="198" spans="1:1" ht="12.75">
      <c r="A198" s="50"/>
    </row>
    <row r="199" spans="1:1" ht="12.75">
      <c r="A199" s="50"/>
    </row>
    <row r="200" spans="1:1" ht="12.75">
      <c r="A200" s="50"/>
    </row>
    <row r="201" spans="1:1" ht="12.75">
      <c r="A201" s="50"/>
    </row>
    <row r="202" spans="1:1" ht="12.75">
      <c r="A202" s="50"/>
    </row>
    <row r="203" spans="1:1" ht="12.75">
      <c r="A203" s="50"/>
    </row>
    <row r="204" spans="1:1" ht="12.75">
      <c r="A204" s="50"/>
    </row>
    <row r="205" spans="1:1" ht="12.75">
      <c r="A205" s="50"/>
    </row>
    <row r="206" spans="1:1" ht="12.75">
      <c r="A206" s="50"/>
    </row>
    <row r="207" spans="1:1" ht="12.75">
      <c r="A207" s="50"/>
    </row>
    <row r="208" spans="1:1" ht="12.75">
      <c r="A208" s="50"/>
    </row>
    <row r="209" spans="1:1" ht="12.75">
      <c r="A209" s="50"/>
    </row>
    <row r="210" spans="1:1" ht="12.75">
      <c r="A210" s="50"/>
    </row>
    <row r="211" spans="1:1" ht="12.75">
      <c r="A211" s="50"/>
    </row>
    <row r="212" spans="1:1" ht="12.75">
      <c r="A212" s="50"/>
    </row>
    <row r="213" spans="1:1" ht="12.75">
      <c r="A213" s="50"/>
    </row>
    <row r="214" spans="1:1" ht="12.75">
      <c r="A214" s="50"/>
    </row>
    <row r="215" spans="1:1" ht="12.75">
      <c r="A215" s="50"/>
    </row>
    <row r="216" spans="1:1" ht="12.75">
      <c r="A216" s="50"/>
    </row>
    <row r="217" spans="1:1" ht="12.75"/>
    <row r="218" spans="1:1" ht="12.75"/>
    <row r="219" spans="1:1" ht="12.75"/>
    <row r="220" spans="1:1" ht="12.75"/>
    <row r="221" spans="1:1" ht="12.75"/>
    <row r="222" spans="1:1" ht="12.75"/>
    <row r="223" spans="1:1" ht="12.75"/>
    <row r="224" spans="1:1"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hyperlinks>
    <hyperlink ref="B3" r:id="rId1"/>
    <hyperlink ref="I3" r:id="rId2"/>
    <hyperlink ref="B4" r:id="rId3"/>
    <hyperlink ref="I4" r:id="rId4"/>
    <hyperlink ref="B5" r:id="rId5"/>
    <hyperlink ref="I5" r:id="rId6"/>
    <hyperlink ref="B6" r:id="rId7"/>
    <hyperlink ref="I6" r:id="rId8"/>
    <hyperlink ref="B7" r:id="rId9"/>
    <hyperlink ref="I7" r:id="rId10"/>
    <hyperlink ref="B8" r:id="rId11"/>
    <hyperlink ref="I8" r:id="rId12"/>
    <hyperlink ref="B9" r:id="rId13"/>
    <hyperlink ref="I9" r:id="rId14"/>
    <hyperlink ref="B10" r:id="rId15"/>
    <hyperlink ref="I10" r:id="rId16"/>
    <hyperlink ref="B11" r:id="rId17"/>
    <hyperlink ref="I11" r:id="rId18"/>
    <hyperlink ref="B12" r:id="rId19"/>
    <hyperlink ref="I12" r:id="rId20"/>
    <hyperlink ref="B13" r:id="rId21"/>
    <hyperlink ref="I13" r:id="rId22"/>
    <hyperlink ref="B14" r:id="rId23"/>
    <hyperlink ref="I14" r:id="rId24"/>
    <hyperlink ref="B15" r:id="rId25"/>
    <hyperlink ref="I15" r:id="rId26"/>
    <hyperlink ref="B16" r:id="rId27"/>
    <hyperlink ref="I16" r:id="rId28"/>
    <hyperlink ref="B17" r:id="rId29"/>
    <hyperlink ref="I17" r:id="rId30"/>
    <hyperlink ref="B18" r:id="rId31"/>
    <hyperlink ref="I18" r:id="rId32"/>
    <hyperlink ref="B19" r:id="rId33"/>
    <hyperlink ref="I19" r:id="rId34"/>
    <hyperlink ref="B20" r:id="rId35"/>
    <hyperlink ref="I20" r:id="rId36"/>
    <hyperlink ref="B21" r:id="rId37"/>
    <hyperlink ref="I21" r:id="rId38"/>
    <hyperlink ref="B22" r:id="rId39"/>
    <hyperlink ref="I22" r:id="rId40"/>
    <hyperlink ref="B23" r:id="rId41"/>
    <hyperlink ref="I23" r:id="rId42"/>
    <hyperlink ref="B24" r:id="rId43"/>
    <hyperlink ref="I24" r:id="rId44"/>
    <hyperlink ref="B25" r:id="rId45"/>
    <hyperlink ref="I25" r:id="rId46"/>
    <hyperlink ref="B26" r:id="rId47"/>
    <hyperlink ref="I26" r:id="rId48"/>
    <hyperlink ref="B27" r:id="rId49"/>
    <hyperlink ref="I27" r:id="rId50"/>
    <hyperlink ref="B28" r:id="rId51"/>
    <hyperlink ref="B29" r:id="rId52"/>
    <hyperlink ref="I29" r:id="rId53"/>
    <hyperlink ref="B30" r:id="rId54"/>
    <hyperlink ref="I30" r:id="rId55"/>
    <hyperlink ref="B31" r:id="rId56"/>
    <hyperlink ref="I31" r:id="rId57"/>
    <hyperlink ref="B32" r:id="rId58"/>
    <hyperlink ref="I32" r:id="rId59"/>
    <hyperlink ref="B33" r:id="rId60"/>
    <hyperlink ref="I33" r:id="rId61"/>
    <hyperlink ref="B34" r:id="rId62"/>
    <hyperlink ref="I34" r:id="rId63"/>
    <hyperlink ref="B35" r:id="rId64"/>
    <hyperlink ref="I35" r:id="rId65"/>
    <hyperlink ref="B36" r:id="rId66"/>
    <hyperlink ref="I36" r:id="rId67"/>
    <hyperlink ref="B37" r:id="rId68"/>
    <hyperlink ref="I37" r:id="rId69"/>
    <hyperlink ref="B38" r:id="rId70"/>
    <hyperlink ref="I38" r:id="rId71"/>
    <hyperlink ref="B39" r:id="rId72"/>
    <hyperlink ref="I39" r:id="rId73"/>
    <hyperlink ref="B40" r:id="rId74"/>
    <hyperlink ref="I40" r:id="rId75"/>
    <hyperlink ref="B41" r:id="rId76"/>
    <hyperlink ref="I41" r:id="rId77"/>
    <hyperlink ref="B42" r:id="rId78"/>
    <hyperlink ref="I42" r:id="rId79"/>
    <hyperlink ref="B43" r:id="rId80"/>
    <hyperlink ref="I43" r:id="rId81"/>
    <hyperlink ref="B44" r:id="rId82"/>
    <hyperlink ref="B45" r:id="rId83"/>
    <hyperlink ref="I45" r:id="rId84"/>
    <hyperlink ref="B46" r:id="rId85"/>
    <hyperlink ref="I46" r:id="rId86"/>
    <hyperlink ref="B47" r:id="rId87"/>
    <hyperlink ref="I47" r:id="rId88"/>
    <hyperlink ref="B48" r:id="rId89"/>
    <hyperlink ref="I48" r:id="rId90"/>
    <hyperlink ref="B49" r:id="rId91"/>
    <hyperlink ref="I49" r:id="rId92"/>
    <hyperlink ref="B50" r:id="rId93"/>
    <hyperlink ref="I50" r:id="rId94"/>
    <hyperlink ref="B51" r:id="rId95"/>
    <hyperlink ref="I51" r:id="rId96"/>
    <hyperlink ref="B52" r:id="rId97"/>
    <hyperlink ref="I52" r:id="rId98"/>
    <hyperlink ref="B53" r:id="rId99"/>
    <hyperlink ref="I53" r:id="rId100"/>
    <hyperlink ref="B54" r:id="rId101"/>
    <hyperlink ref="I54" r:id="rId102"/>
    <hyperlink ref="B55" r:id="rId103"/>
    <hyperlink ref="I55" r:id="rId104"/>
    <hyperlink ref="B56" r:id="rId105"/>
    <hyperlink ref="I56" r:id="rId106"/>
    <hyperlink ref="B57" r:id="rId107"/>
    <hyperlink ref="I57" r:id="rId108"/>
    <hyperlink ref="B58" r:id="rId109"/>
    <hyperlink ref="I58" r:id="rId110"/>
    <hyperlink ref="B59" r:id="rId111"/>
    <hyperlink ref="I59" r:id="rId112"/>
    <hyperlink ref="B60" r:id="rId113"/>
    <hyperlink ref="I60" r:id="rId114"/>
    <hyperlink ref="B61" r:id="rId115"/>
    <hyperlink ref="I61" r:id="rId116"/>
    <hyperlink ref="B62" r:id="rId117"/>
    <hyperlink ref="I62" r:id="rId118"/>
    <hyperlink ref="B63" r:id="rId119"/>
    <hyperlink ref="I63" r:id="rId120"/>
    <hyperlink ref="B64" r:id="rId121"/>
    <hyperlink ref="I64" r:id="rId122"/>
    <hyperlink ref="B65" r:id="rId123"/>
    <hyperlink ref="I65" r:id="rId124"/>
    <hyperlink ref="B66" r:id="rId125"/>
    <hyperlink ref="B67" r:id="rId126"/>
    <hyperlink ref="I67" r:id="rId127"/>
    <hyperlink ref="B68" r:id="rId128"/>
    <hyperlink ref="I68" r:id="rId129"/>
    <hyperlink ref="B69" r:id="rId130"/>
    <hyperlink ref="I69" r:id="rId131"/>
    <hyperlink ref="B70" r:id="rId132"/>
    <hyperlink ref="I70" r:id="rId133"/>
    <hyperlink ref="B71" r:id="rId134"/>
    <hyperlink ref="I71" r:id="rId135"/>
    <hyperlink ref="B72" r:id="rId136"/>
    <hyperlink ref="I72" r:id="rId137"/>
    <hyperlink ref="B73" r:id="rId138"/>
    <hyperlink ref="I73" r:id="rId139"/>
    <hyperlink ref="B74" r:id="rId140"/>
    <hyperlink ref="I74" r:id="rId141"/>
    <hyperlink ref="B75" r:id="rId142"/>
    <hyperlink ref="I75" r:id="rId143"/>
    <hyperlink ref="B76" r:id="rId144"/>
    <hyperlink ref="I76" r:id="rId145"/>
    <hyperlink ref="B77" r:id="rId146"/>
    <hyperlink ref="I77" r:id="rId147"/>
    <hyperlink ref="B78" r:id="rId148"/>
    <hyperlink ref="I78" r:id="rId149"/>
    <hyperlink ref="B79" r:id="rId150"/>
    <hyperlink ref="I79" r:id="rId151"/>
    <hyperlink ref="B80" r:id="rId152"/>
    <hyperlink ref="I80" r:id="rId153"/>
    <hyperlink ref="B81" r:id="rId154"/>
    <hyperlink ref="I81" r:id="rId155"/>
    <hyperlink ref="B82" r:id="rId156"/>
    <hyperlink ref="I82" r:id="rId157"/>
    <hyperlink ref="B83" r:id="rId158"/>
    <hyperlink ref="I83" r:id="rId159"/>
    <hyperlink ref="B84" r:id="rId160"/>
    <hyperlink ref="B85" r:id="rId161"/>
    <hyperlink ref="B86" r:id="rId162"/>
    <hyperlink ref="B87" r:id="rId163"/>
    <hyperlink ref="B88" r:id="rId164"/>
    <hyperlink ref="I88" r:id="rId165"/>
    <hyperlink ref="B89" r:id="rId166"/>
    <hyperlink ref="I89" r:id="rId167"/>
    <hyperlink ref="B90" r:id="rId168"/>
    <hyperlink ref="I90" r:id="rId169"/>
    <hyperlink ref="B91" r:id="rId170"/>
    <hyperlink ref="I91" r:id="rId171"/>
    <hyperlink ref="B92" r:id="rId172"/>
    <hyperlink ref="B93" r:id="rId173"/>
    <hyperlink ref="B94" r:id="rId174"/>
    <hyperlink ref="I94" r:id="rId175"/>
    <hyperlink ref="B95" r:id="rId176"/>
    <hyperlink ref="I95" r:id="rId177"/>
    <hyperlink ref="B96" r:id="rId178"/>
    <hyperlink ref="I96" r:id="rId179"/>
    <hyperlink ref="B97" r:id="rId180"/>
    <hyperlink ref="I97" r:id="rId181"/>
    <hyperlink ref="B98" r:id="rId182"/>
    <hyperlink ref="I98" r:id="rId183"/>
    <hyperlink ref="B99" r:id="rId184"/>
    <hyperlink ref="I99" r:id="rId185"/>
    <hyperlink ref="B100" r:id="rId186"/>
    <hyperlink ref="I100" r:id="rId187"/>
    <hyperlink ref="B101" r:id="rId188"/>
    <hyperlink ref="B102" r:id="rId189"/>
    <hyperlink ref="I102" r:id="rId190"/>
    <hyperlink ref="B103" r:id="rId191"/>
    <hyperlink ref="I103" r:id="rId192"/>
    <hyperlink ref="B104" r:id="rId193"/>
    <hyperlink ref="B105" r:id="rId194"/>
    <hyperlink ref="I105" r:id="rId195"/>
    <hyperlink ref="B106" r:id="rId196"/>
    <hyperlink ref="I106" r:id="rId197"/>
    <hyperlink ref="B107" r:id="rId198"/>
    <hyperlink ref="I107" r:id="rId199"/>
    <hyperlink ref="B108" r:id="rId200"/>
    <hyperlink ref="I108" r:id="rId201"/>
    <hyperlink ref="B109" r:id="rId202"/>
    <hyperlink ref="I109" r:id="rId203"/>
    <hyperlink ref="B110" r:id="rId204"/>
    <hyperlink ref="I110" r:id="rId205"/>
    <hyperlink ref="B111" r:id="rId206"/>
    <hyperlink ref="B112" r:id="rId207"/>
    <hyperlink ref="B113" r:id="rId208"/>
    <hyperlink ref="B114" r:id="rId209"/>
    <hyperlink ref="B115" r:id="rId210"/>
    <hyperlink ref="B116" r:id="rId211"/>
    <hyperlink ref="B117" r:id="rId212"/>
    <hyperlink ref="B118" r:id="rId213"/>
    <hyperlink ref="B119" r:id="rId214"/>
    <hyperlink ref="B120" r:id="rId215"/>
    <hyperlink ref="B121" r:id="rId216"/>
    <hyperlink ref="B122" r:id="rId217"/>
    <hyperlink ref="I122" r:id="rId218"/>
    <hyperlink ref="B123" r:id="rId219"/>
    <hyperlink ref="I123" r:id="rId220"/>
    <hyperlink ref="B124" r:id="rId221"/>
    <hyperlink ref="I124" r:id="rId222"/>
    <hyperlink ref="B125" r:id="rId223"/>
    <hyperlink ref="I125" r:id="rId224"/>
    <hyperlink ref="B126" r:id="rId225"/>
    <hyperlink ref="I126" r:id="rId226"/>
    <hyperlink ref="B127" r:id="rId227"/>
    <hyperlink ref="I127" r:id="rId228"/>
    <hyperlink ref="B128" r:id="rId229"/>
    <hyperlink ref="I128" r:id="rId230"/>
    <hyperlink ref="B129" r:id="rId231"/>
    <hyperlink ref="I129" r:id="rId232"/>
    <hyperlink ref="B130" r:id="rId233"/>
    <hyperlink ref="I130" r:id="rId234"/>
    <hyperlink ref="B131" r:id="rId235"/>
    <hyperlink ref="I131" r:id="rId236"/>
    <hyperlink ref="B132" r:id="rId237"/>
    <hyperlink ref="I132" r:id="rId238"/>
    <hyperlink ref="B133" r:id="rId239"/>
    <hyperlink ref="I133" r:id="rId240"/>
    <hyperlink ref="B134" r:id="rId241"/>
    <hyperlink ref="I134" r:id="rId242"/>
    <hyperlink ref="B135" r:id="rId243"/>
    <hyperlink ref="I135" r:id="rId244"/>
    <hyperlink ref="B136" r:id="rId245"/>
    <hyperlink ref="I136" r:id="rId246"/>
    <hyperlink ref="B137" r:id="rId247"/>
    <hyperlink ref="I137" r:id="rId248"/>
    <hyperlink ref="B138" r:id="rId249"/>
    <hyperlink ref="I138" r:id="rId250"/>
    <hyperlink ref="B139" r:id="rId251"/>
    <hyperlink ref="I139" r:id="rId252"/>
    <hyperlink ref="B140" r:id="rId253"/>
    <hyperlink ref="I140" r:id="rId254"/>
    <hyperlink ref="B141" r:id="rId255"/>
    <hyperlink ref="I141" r:id="rId256"/>
    <hyperlink ref="B142" r:id="rId257"/>
    <hyperlink ref="I142" r:id="rId258"/>
    <hyperlink ref="B143" r:id="rId259"/>
    <hyperlink ref="I143" r:id="rId260"/>
    <hyperlink ref="B144" r:id="rId261"/>
    <hyperlink ref="I144" r:id="rId262"/>
    <hyperlink ref="B145" r:id="rId263"/>
    <hyperlink ref="I145" r:id="rId264"/>
    <hyperlink ref="B146" r:id="rId265"/>
    <hyperlink ref="I146" r:id="rId266"/>
    <hyperlink ref="B147" r:id="rId267"/>
    <hyperlink ref="I147" r:id="rId268"/>
    <hyperlink ref="B148" r:id="rId269"/>
    <hyperlink ref="I148" r:id="rId270"/>
    <hyperlink ref="B149" r:id="rId271"/>
    <hyperlink ref="I149" r:id="rId272"/>
    <hyperlink ref="B150" r:id="rId273"/>
    <hyperlink ref="I150" r:id="rId274"/>
    <hyperlink ref="B151" r:id="rId275"/>
    <hyperlink ref="I151" r:id="rId276"/>
    <hyperlink ref="B152" r:id="rId277"/>
    <hyperlink ref="I152" r:id="rId278"/>
    <hyperlink ref="B153" r:id="rId279"/>
    <hyperlink ref="I153" r:id="rId280"/>
    <hyperlink ref="B154" r:id="rId281"/>
    <hyperlink ref="I154" r:id="rId282"/>
    <hyperlink ref="B155" r:id="rId283"/>
    <hyperlink ref="I155" r:id="rId284"/>
    <hyperlink ref="B156" r:id="rId285"/>
    <hyperlink ref="I156" r:id="rId286"/>
    <hyperlink ref="B157" r:id="rId287"/>
    <hyperlink ref="I157" r:id="rId288"/>
    <hyperlink ref="B158" r:id="rId289"/>
    <hyperlink ref="I158" r:id="rId290"/>
    <hyperlink ref="B159" r:id="rId291"/>
    <hyperlink ref="I159" r:id="rId292"/>
    <hyperlink ref="B160" r:id="rId293"/>
    <hyperlink ref="I160" r:id="rId294"/>
    <hyperlink ref="B161" r:id="rId295"/>
    <hyperlink ref="I161" r:id="rId296"/>
    <hyperlink ref="B162" r:id="rId297"/>
    <hyperlink ref="B163" r:id="rId298"/>
    <hyperlink ref="I163" r:id="rId299"/>
    <hyperlink ref="B164" r:id="rId300"/>
    <hyperlink ref="I164" r:id="rId301"/>
    <hyperlink ref="B165" r:id="rId302"/>
    <hyperlink ref="I165" r:id="rId303"/>
    <hyperlink ref="B166" r:id="rId304"/>
    <hyperlink ref="I166" r:id="rId305"/>
    <hyperlink ref="B167" r:id="rId306"/>
    <hyperlink ref="I167" r:id="rId307"/>
    <hyperlink ref="B168" r:id="rId308"/>
    <hyperlink ref="I168" r:id="rId309"/>
    <hyperlink ref="B169" r:id="rId310"/>
    <hyperlink ref="I169" r:id="rId311"/>
    <hyperlink ref="B170" r:id="rId312"/>
    <hyperlink ref="I170" r:id="rId313"/>
    <hyperlink ref="B171" r:id="rId314"/>
    <hyperlink ref="I171" r:id="rId315"/>
    <hyperlink ref="B172" r:id="rId316"/>
    <hyperlink ref="I172" r:id="rId317"/>
    <hyperlink ref="B173" r:id="rId318"/>
    <hyperlink ref="I173" r:id="rId319"/>
    <hyperlink ref="B174" r:id="rId320"/>
    <hyperlink ref="I174" r:id="rId321"/>
    <hyperlink ref="B175" r:id="rId322"/>
    <hyperlink ref="I175" r:id="rId323"/>
    <hyperlink ref="B176" r:id="rId324"/>
    <hyperlink ref="I176" r:id="rId325"/>
    <hyperlink ref="B177" r:id="rId326"/>
    <hyperlink ref="I177" r:id="rId327"/>
    <hyperlink ref="B178" r:id="rId328"/>
    <hyperlink ref="B179" r:id="rId329"/>
    <hyperlink ref="I179" r:id="rId330"/>
    <hyperlink ref="B180" r:id="rId331"/>
    <hyperlink ref="I180" r:id="rId332"/>
    <hyperlink ref="B181" r:id="rId333"/>
    <hyperlink ref="I181" r:id="rId334"/>
    <hyperlink ref="B182" r:id="rId335"/>
    <hyperlink ref="I182" r:id="rId336"/>
    <hyperlink ref="B183" r:id="rId337"/>
    <hyperlink ref="I183" r:id="rId338"/>
    <hyperlink ref="B184" r:id="rId339"/>
    <hyperlink ref="I184" r:id="rId340"/>
    <hyperlink ref="B185" r:id="rId341"/>
    <hyperlink ref="I185" r:id="rId342"/>
    <hyperlink ref="D1" location="'Background &amp; Instructions'!A1" display="Content page"/>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9"/>
  <sheetViews>
    <sheetView topLeftCell="A7" workbookViewId="0">
      <selection activeCell="A11" sqref="A11"/>
    </sheetView>
  </sheetViews>
  <sheetFormatPr defaultColWidth="14.42578125" defaultRowHeight="15.75" customHeight="1"/>
  <cols>
    <col min="1" max="1" width="166" customWidth="1"/>
  </cols>
  <sheetData>
    <row r="1" spans="1:26" ht="15.75" customHeight="1">
      <c r="A1" s="6" t="s">
        <v>1</v>
      </c>
      <c r="B1" s="2"/>
      <c r="C1" s="2"/>
      <c r="D1" s="2"/>
      <c r="E1" s="2"/>
      <c r="F1" s="2"/>
      <c r="G1" s="2"/>
      <c r="H1" s="2"/>
      <c r="I1" s="2"/>
      <c r="J1" s="2"/>
      <c r="K1" s="2"/>
      <c r="L1" s="2"/>
      <c r="M1" s="2"/>
      <c r="N1" s="2"/>
      <c r="O1" s="2"/>
      <c r="P1" s="2"/>
      <c r="Q1" s="2"/>
      <c r="R1" s="2"/>
      <c r="S1" s="2"/>
      <c r="T1" s="2"/>
      <c r="U1" s="2"/>
      <c r="V1" s="2"/>
      <c r="W1" s="2"/>
      <c r="X1" s="2"/>
      <c r="Y1" s="2"/>
      <c r="Z1" s="2"/>
    </row>
    <row r="2" spans="1:26" ht="30" customHeight="1">
      <c r="A2" s="81" t="s">
        <v>1673</v>
      </c>
    </row>
    <row r="3" spans="1:26" ht="25.5">
      <c r="A3" s="8" t="s">
        <v>2</v>
      </c>
    </row>
    <row r="4" spans="1:26" ht="12.75">
      <c r="A4" s="9" t="s">
        <v>3</v>
      </c>
    </row>
    <row r="5" spans="1:26" ht="12.75">
      <c r="A5" s="9" t="s">
        <v>4</v>
      </c>
    </row>
    <row r="6" spans="1:26" ht="12.75">
      <c r="A6" s="10" t="s">
        <v>5</v>
      </c>
    </row>
    <row r="7" spans="1:26" ht="25.5">
      <c r="A7" s="7" t="s">
        <v>6</v>
      </c>
    </row>
    <row r="8" spans="1:26" ht="12.75">
      <c r="A8" s="9" t="s">
        <v>1677</v>
      </c>
    </row>
    <row r="9" spans="1:26" ht="15.75" customHeight="1">
      <c r="A9" s="6" t="s">
        <v>7</v>
      </c>
      <c r="B9" s="11"/>
      <c r="C9" s="11"/>
      <c r="D9" s="11"/>
      <c r="E9" s="11"/>
      <c r="F9" s="11"/>
      <c r="G9" s="11"/>
      <c r="H9" s="11"/>
      <c r="I9" s="11"/>
      <c r="J9" s="11"/>
      <c r="K9" s="11"/>
      <c r="L9" s="11"/>
      <c r="M9" s="11"/>
      <c r="N9" s="11"/>
      <c r="O9" s="11"/>
      <c r="P9" s="11"/>
      <c r="Q9" s="11"/>
      <c r="R9" s="11"/>
      <c r="S9" s="11"/>
      <c r="T9" s="11"/>
      <c r="U9" s="11"/>
      <c r="V9" s="11"/>
      <c r="W9" s="11"/>
      <c r="X9" s="11"/>
      <c r="Y9" s="11"/>
      <c r="Z9" s="11"/>
    </row>
    <row r="10" spans="1:26" ht="12.75">
      <c r="A10" s="9" t="s">
        <v>1675</v>
      </c>
    </row>
    <row r="11" spans="1:26" ht="12.75">
      <c r="A11" s="9" t="s">
        <v>1674</v>
      </c>
    </row>
    <row r="12" spans="1:26" ht="25.5">
      <c r="A12" s="7" t="s">
        <v>1678</v>
      </c>
    </row>
    <row r="14" spans="1:26" ht="15.75" customHeight="1">
      <c r="A14" s="6" t="s">
        <v>8</v>
      </c>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2.75">
      <c r="A15" s="35" t="s">
        <v>9</v>
      </c>
    </row>
    <row r="16" spans="1:26" ht="12.75">
      <c r="A16" s="35" t="s">
        <v>10</v>
      </c>
    </row>
    <row r="17" spans="1:1" ht="12.75">
      <c r="A17" s="35" t="s">
        <v>11</v>
      </c>
    </row>
    <row r="18" spans="1:1" ht="12.75">
      <c r="A18" s="35" t="s">
        <v>12</v>
      </c>
    </row>
    <row r="19" spans="1:1" ht="12.75">
      <c r="A19" s="35" t="s">
        <v>1679</v>
      </c>
    </row>
    <row r="20" spans="1:1" ht="12.75">
      <c r="A20" s="35" t="s">
        <v>14</v>
      </c>
    </row>
    <row r="21" spans="1:1" ht="12.75">
      <c r="A21" s="35" t="s">
        <v>15</v>
      </c>
    </row>
    <row r="22" spans="1:1" ht="12.75">
      <c r="A22" s="35" t="s">
        <v>16</v>
      </c>
    </row>
    <row r="23" spans="1:1" ht="12.75">
      <c r="A23" s="35" t="s">
        <v>17</v>
      </c>
    </row>
    <row r="24" spans="1:1" ht="12.75">
      <c r="A24" s="35" t="s">
        <v>18</v>
      </c>
    </row>
    <row r="25" spans="1:1" ht="12.75">
      <c r="A25" s="35" t="s">
        <v>19</v>
      </c>
    </row>
    <row r="26" spans="1:1" ht="12.75">
      <c r="A26" s="35" t="s">
        <v>20</v>
      </c>
    </row>
    <row r="27" spans="1:1" ht="12.75">
      <c r="A27" s="35" t="s">
        <v>21</v>
      </c>
    </row>
    <row r="28" spans="1:1" ht="12.75">
      <c r="A28" s="35" t="s">
        <v>22</v>
      </c>
    </row>
    <row r="29" spans="1:1" ht="12.75">
      <c r="A29" s="13" t="s">
        <v>23</v>
      </c>
    </row>
  </sheetData>
  <hyperlinks>
    <hyperlink ref="A15" location="'200-SR-03A'!A1" display="200-SR-03A – Designated - Local Content – Two-way radio terminal and associated equipment"/>
    <hyperlink ref="A16" location="'200-SR-03B '!A1" display="200-SR-03B – Designated Local Content – Solar Photovoltaic System and Components"/>
    <hyperlink ref="A17" location="'200-SR-03C '!A1" display="200-SR-03C – Designated Local Content – Electrical Cable Products"/>
    <hyperlink ref="A18" location="'200-SR-03D'!A1" display="200-SR-03D – Designated Local Content – Large Bore Spiral Submerged ARC Welded Steel Conveyance Pipes"/>
    <hyperlink ref="A19" location="'200-SR-03E'!A1" display="200-SR-03E – Designated Local Content – Steel Power Pylons, Monopole Pylon, Steel Substation Structures, Powerline Hardware, Street Lighting Steel Poles; and Steel Lattice Towers and Masts"/>
    <hyperlink ref="A20" location="'200-SR-03F'!A1" display="200-SR-03F – Designated Local Content – Valves Products and Actuators"/>
    <hyperlink ref="A21" location="'200-SR-03G'!A1" display="200-SR-03G – Designated Local Content – Conversion Processes for Local Production and Content for Transformers ,Shunt Reactors and Associated Equipment"/>
    <hyperlink ref="A22" location="'200-SR-03H'!A1" display="200-SR-03H – Designated Local Content – Content for Steel Products and Components for Construction"/>
    <hyperlink ref="A23" location="'200-SR-03I'!A1" display="200-SR-03I – Designated Local Content – Pumps, Medium Voltage Motors and Associated Accessories"/>
    <hyperlink ref="A24" location="'200-SR-03J '!A1" display="200-SR-03J – Designated Local Content – Plastic Pipes"/>
    <hyperlink ref="A25" location="'200-SR-03K '!A1" display="200-SR-03K – Designated Local Content – Bulk Material Handling"/>
    <hyperlink ref="A26" location="'200-SR-03L'!A1" display="200-SR-03L – Designated Local Content – Steel Conveyance Pipes, Pipe Fittings and Specials"/>
    <hyperlink ref="A27" location="'200-SR-03M'!A1" display="200-SR-03M – Designated Local Content – Air insulated Medium Voltage (&quot;MV&quot;) Switchgear"/>
    <hyperlink ref="A28" location="'200-SR-03N'!A1" display="200-SR-03N – Designated Local Content – Industrial Lead and Acid Batteries"/>
    <hyperlink ref="A29" location="Other!A1" display="Other"/>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election activeCell="D19" sqref="D19"/>
    </sheetView>
  </sheetViews>
  <sheetFormatPr defaultColWidth="14.42578125" defaultRowHeight="12.75"/>
  <cols>
    <col min="1" max="1" width="61" bestFit="1" customWidth="1"/>
    <col min="2" max="2" width="47.7109375" customWidth="1"/>
  </cols>
  <sheetData>
    <row r="1" spans="1:2" s="86" customFormat="1" ht="15.75" customHeight="1">
      <c r="A1" s="6" t="s">
        <v>1680</v>
      </c>
      <c r="B1" s="2"/>
    </row>
    <row r="2" spans="1:2" s="86" customFormat="1" ht="15.75" customHeight="1">
      <c r="A2" s="85" t="s">
        <v>1681</v>
      </c>
      <c r="B2" s="85" t="s">
        <v>1682</v>
      </c>
    </row>
    <row r="3" spans="1:2">
      <c r="A3" s="84" t="s">
        <v>1690</v>
      </c>
      <c r="B3" s="84" t="s">
        <v>1683</v>
      </c>
    </row>
    <row r="4" spans="1:2">
      <c r="A4" s="84" t="s">
        <v>1690</v>
      </c>
      <c r="B4" s="84" t="s">
        <v>1685</v>
      </c>
    </row>
    <row r="5" spans="1:2">
      <c r="A5" s="84" t="s">
        <v>1690</v>
      </c>
      <c r="B5" s="84" t="s">
        <v>1684</v>
      </c>
    </row>
    <row r="6" spans="1:2">
      <c r="A6" s="84" t="s">
        <v>1690</v>
      </c>
      <c r="B6" s="84" t="s">
        <v>1686</v>
      </c>
    </row>
    <row r="7" spans="1:2">
      <c r="A7" s="84" t="s">
        <v>1690</v>
      </c>
      <c r="B7" s="84" t="s">
        <v>1688</v>
      </c>
    </row>
    <row r="8" spans="1:2">
      <c r="A8" s="84" t="s">
        <v>1689</v>
      </c>
      <c r="B8" s="84" t="s">
        <v>1687</v>
      </c>
    </row>
    <row r="10" spans="1:2" ht="15.75" customHeight="1"/>
    <row r="11" spans="1:2">
      <c r="A11" s="84" t="s">
        <v>1691</v>
      </c>
    </row>
    <row r="15" spans="1:2" ht="15.75" customHeight="1"/>
  </sheetData>
  <sortState ref="A2:B8">
    <sortCondition ref="B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971"/>
  <sheetViews>
    <sheetView workbookViewId="0">
      <pane ySplit="2" topLeftCell="A123" activePane="bottomLeft" state="frozen"/>
      <selection pane="bottomLeft" activeCell="D135" sqref="D135"/>
    </sheetView>
  </sheetViews>
  <sheetFormatPr defaultColWidth="14.42578125" defaultRowHeight="15.75" customHeight="1"/>
  <cols>
    <col min="1" max="1" width="13.85546875" customWidth="1"/>
    <col min="2" max="2" width="33.7109375" customWidth="1"/>
    <col min="3" max="3" width="31.5703125" customWidth="1"/>
    <col min="4" max="4" width="69.7109375" customWidth="1"/>
  </cols>
  <sheetData>
    <row r="1" spans="1:10" ht="15.75" customHeight="1">
      <c r="A1" s="14" t="s">
        <v>24</v>
      </c>
      <c r="B1" s="15"/>
      <c r="C1" s="14"/>
      <c r="D1" s="15"/>
      <c r="E1" s="14"/>
      <c r="F1" s="16"/>
      <c r="I1" s="16"/>
      <c r="J1" s="16"/>
    </row>
    <row r="2" spans="1:10" ht="15.75" customHeight="1">
      <c r="A2" s="17" t="s">
        <v>25</v>
      </c>
      <c r="B2" s="18" t="s">
        <v>26</v>
      </c>
      <c r="C2" s="17" t="s">
        <v>27</v>
      </c>
      <c r="D2" s="18" t="s">
        <v>28</v>
      </c>
      <c r="E2" s="17" t="s">
        <v>29</v>
      </c>
      <c r="F2" s="16"/>
      <c r="I2" s="16"/>
      <c r="J2" s="16"/>
    </row>
    <row r="3" spans="1:10" ht="12.75">
      <c r="A3" s="19">
        <v>1</v>
      </c>
      <c r="B3" s="103" t="s">
        <v>9</v>
      </c>
      <c r="C3" s="20" t="s">
        <v>30</v>
      </c>
      <c r="D3" s="20" t="s">
        <v>31</v>
      </c>
      <c r="E3" s="21">
        <v>1</v>
      </c>
      <c r="F3" s="16"/>
      <c r="G3" s="16"/>
      <c r="H3" s="16"/>
    </row>
    <row r="4" spans="1:10" ht="12.75">
      <c r="A4" s="22"/>
      <c r="B4" s="95"/>
      <c r="C4" s="20" t="s">
        <v>32</v>
      </c>
      <c r="D4" s="20" t="s">
        <v>33</v>
      </c>
      <c r="E4" s="21">
        <v>0.2</v>
      </c>
    </row>
    <row r="5" spans="1:10" ht="12.75">
      <c r="A5" s="22"/>
      <c r="B5" s="95"/>
      <c r="C5" s="20" t="s">
        <v>34</v>
      </c>
      <c r="D5" s="20" t="s">
        <v>35</v>
      </c>
      <c r="E5" s="21">
        <v>0.4</v>
      </c>
    </row>
    <row r="6" spans="1:10" ht="12.75">
      <c r="A6" s="23"/>
      <c r="B6" s="95"/>
      <c r="C6" s="24" t="s">
        <v>36</v>
      </c>
      <c r="D6" s="24" t="s">
        <v>37</v>
      </c>
      <c r="E6" s="25">
        <v>0.5</v>
      </c>
    </row>
    <row r="7" spans="1:10" ht="12.75">
      <c r="A7" s="23"/>
      <c r="B7" s="95"/>
      <c r="C7" s="24" t="s">
        <v>38</v>
      </c>
      <c r="D7" s="24" t="s">
        <v>39</v>
      </c>
      <c r="E7" s="25">
        <v>0.5</v>
      </c>
    </row>
    <row r="8" spans="1:10" ht="12.75">
      <c r="A8" s="23"/>
      <c r="B8" s="95"/>
      <c r="C8" s="24" t="s">
        <v>40</v>
      </c>
      <c r="D8" s="24" t="s">
        <v>41</v>
      </c>
      <c r="E8" s="25">
        <v>1</v>
      </c>
    </row>
    <row r="9" spans="1:10" ht="12.75">
      <c r="A9" s="23"/>
      <c r="B9" s="95"/>
      <c r="C9" s="24" t="s">
        <v>42</v>
      </c>
      <c r="D9" s="24" t="s">
        <v>43</v>
      </c>
      <c r="E9" s="25">
        <v>1</v>
      </c>
    </row>
    <row r="10" spans="1:10" ht="12.75">
      <c r="A10" s="23"/>
      <c r="B10" s="95"/>
      <c r="C10" s="24" t="s">
        <v>44</v>
      </c>
      <c r="D10" s="24" t="s">
        <v>45</v>
      </c>
      <c r="E10" s="25">
        <v>0.3</v>
      </c>
    </row>
    <row r="11" spans="1:10" ht="12.75">
      <c r="A11" s="23"/>
      <c r="B11" s="95"/>
      <c r="C11" s="24" t="s">
        <v>46</v>
      </c>
      <c r="D11" s="24" t="s">
        <v>47</v>
      </c>
      <c r="E11" s="25">
        <v>0.5</v>
      </c>
    </row>
    <row r="12" spans="1:10" ht="12.75">
      <c r="A12" s="23"/>
      <c r="B12" s="95"/>
      <c r="C12" s="26" t="s">
        <v>48</v>
      </c>
      <c r="D12" s="26" t="s">
        <v>49</v>
      </c>
      <c r="E12" s="27">
        <v>1</v>
      </c>
    </row>
    <row r="13" spans="1:10" ht="12.75">
      <c r="A13" s="23"/>
      <c r="B13" s="95"/>
      <c r="C13" s="24" t="s">
        <v>50</v>
      </c>
      <c r="D13" s="24" t="s">
        <v>51</v>
      </c>
      <c r="E13" s="25">
        <v>0.3</v>
      </c>
    </row>
    <row r="14" spans="1:10" ht="12.75">
      <c r="A14" s="23"/>
      <c r="B14" s="95"/>
      <c r="C14" s="24" t="s">
        <v>52</v>
      </c>
      <c r="D14" s="24" t="s">
        <v>53</v>
      </c>
      <c r="E14" s="25">
        <v>0.7</v>
      </c>
    </row>
    <row r="15" spans="1:10" ht="12.75">
      <c r="A15" s="23"/>
      <c r="B15" s="95"/>
      <c r="C15" s="24" t="s">
        <v>54</v>
      </c>
      <c r="D15" s="24" t="s">
        <v>55</v>
      </c>
      <c r="E15" s="25">
        <v>0.25</v>
      </c>
    </row>
    <row r="16" spans="1:10" ht="12.75">
      <c r="A16" s="23"/>
      <c r="B16" s="95"/>
      <c r="C16" s="24" t="s">
        <v>56</v>
      </c>
      <c r="D16" s="24" t="s">
        <v>57</v>
      </c>
      <c r="E16" s="25">
        <v>0.9</v>
      </c>
    </row>
    <row r="17" spans="1:5" ht="12.75">
      <c r="A17" s="23"/>
      <c r="B17" s="95"/>
      <c r="C17" s="26" t="s">
        <v>58</v>
      </c>
      <c r="D17" s="26" t="s">
        <v>59</v>
      </c>
      <c r="E17" s="27">
        <v>0.9</v>
      </c>
    </row>
    <row r="18" spans="1:5" ht="12.75">
      <c r="A18" s="23"/>
      <c r="B18" s="95"/>
      <c r="C18" s="26" t="s">
        <v>60</v>
      </c>
      <c r="D18" s="26" t="s">
        <v>61</v>
      </c>
      <c r="E18" s="27">
        <v>0</v>
      </c>
    </row>
    <row r="19" spans="1:5" ht="12.75">
      <c r="A19" s="23"/>
      <c r="B19" s="95"/>
      <c r="C19" s="24" t="s">
        <v>62</v>
      </c>
      <c r="D19" s="24" t="s">
        <v>63</v>
      </c>
      <c r="E19" s="25">
        <v>1</v>
      </c>
    </row>
    <row r="20" spans="1:5" ht="12.75">
      <c r="A20" s="23"/>
      <c r="B20" s="95"/>
      <c r="C20" s="24" t="s">
        <v>64</v>
      </c>
      <c r="D20" s="24" t="s">
        <v>65</v>
      </c>
      <c r="E20" s="25">
        <v>0.2</v>
      </c>
    </row>
    <row r="21" spans="1:5" ht="12.75">
      <c r="A21" s="23"/>
      <c r="B21" s="95"/>
      <c r="C21" s="24" t="s">
        <v>66</v>
      </c>
      <c r="D21" s="24" t="s">
        <v>67</v>
      </c>
      <c r="E21" s="25">
        <v>0.4</v>
      </c>
    </row>
    <row r="22" spans="1:5" ht="12.75">
      <c r="A22" s="23"/>
      <c r="B22" s="95"/>
      <c r="C22" s="24" t="s">
        <v>68</v>
      </c>
      <c r="D22" s="24" t="s">
        <v>69</v>
      </c>
      <c r="E22" s="25">
        <v>0.7</v>
      </c>
    </row>
    <row r="23" spans="1:5" ht="12.75">
      <c r="A23" s="23"/>
      <c r="B23" s="95"/>
      <c r="C23" s="24" t="s">
        <v>70</v>
      </c>
      <c r="D23" s="24" t="s">
        <v>71</v>
      </c>
      <c r="E23" s="25">
        <v>0.7</v>
      </c>
    </row>
    <row r="24" spans="1:5" ht="12.75">
      <c r="A24" s="23"/>
      <c r="B24" s="95"/>
      <c r="C24" s="24" t="s">
        <v>72</v>
      </c>
      <c r="D24" s="24" t="s">
        <v>73</v>
      </c>
      <c r="E24" s="25">
        <v>0.7</v>
      </c>
    </row>
    <row r="25" spans="1:5" ht="12.75">
      <c r="A25" s="23"/>
      <c r="B25" s="95"/>
      <c r="C25" s="24" t="s">
        <v>74</v>
      </c>
      <c r="D25" s="24" t="s">
        <v>75</v>
      </c>
      <c r="E25" s="25">
        <v>1</v>
      </c>
    </row>
    <row r="26" spans="1:5" ht="12.75">
      <c r="A26" s="23"/>
      <c r="B26" s="95"/>
      <c r="C26" s="24" t="s">
        <v>76</v>
      </c>
      <c r="D26" s="24" t="s">
        <v>77</v>
      </c>
      <c r="E26" s="25">
        <v>0.25</v>
      </c>
    </row>
    <row r="27" spans="1:5" ht="12.75">
      <c r="A27" s="23"/>
      <c r="B27" s="95"/>
      <c r="C27" s="24" t="s">
        <v>78</v>
      </c>
      <c r="D27" s="24" t="s">
        <v>79</v>
      </c>
      <c r="E27" s="25">
        <v>0.7</v>
      </c>
    </row>
    <row r="28" spans="1:5" ht="12.75">
      <c r="A28" s="23"/>
      <c r="B28" s="95"/>
      <c r="C28" s="26" t="s">
        <v>80</v>
      </c>
      <c r="D28" s="26" t="s">
        <v>81</v>
      </c>
      <c r="E28" s="27">
        <v>1</v>
      </c>
    </row>
    <row r="29" spans="1:5" ht="12.75">
      <c r="A29" s="23"/>
      <c r="B29" s="95"/>
      <c r="C29" s="24" t="s">
        <v>82</v>
      </c>
      <c r="D29" s="24" t="s">
        <v>83</v>
      </c>
      <c r="E29" s="25">
        <v>0.5</v>
      </c>
    </row>
    <row r="30" spans="1:5" ht="12.75">
      <c r="A30" s="23"/>
      <c r="B30" s="95"/>
      <c r="C30" s="24" t="s">
        <v>84</v>
      </c>
      <c r="D30" s="24" t="s">
        <v>85</v>
      </c>
      <c r="E30" s="25">
        <v>0.5</v>
      </c>
    </row>
    <row r="31" spans="1:5" ht="12.75">
      <c r="A31" s="23"/>
      <c r="B31" s="95"/>
      <c r="C31" s="24" t="s">
        <v>86</v>
      </c>
      <c r="D31" s="24" t="s">
        <v>87</v>
      </c>
      <c r="E31" s="25">
        <v>0.25</v>
      </c>
    </row>
    <row r="32" spans="1:5" ht="12.75">
      <c r="A32" s="23"/>
      <c r="B32" s="95"/>
      <c r="C32" s="24" t="s">
        <v>88</v>
      </c>
      <c r="D32" s="24" t="s">
        <v>89</v>
      </c>
      <c r="E32" s="25">
        <v>0.9</v>
      </c>
    </row>
    <row r="33" spans="1:5" ht="12.75">
      <c r="A33" s="23"/>
      <c r="B33" s="95"/>
      <c r="C33" s="26" t="s">
        <v>90</v>
      </c>
      <c r="D33" s="26" t="s">
        <v>91</v>
      </c>
      <c r="E33" s="27">
        <v>0.9</v>
      </c>
    </row>
    <row r="34" spans="1:5" ht="12.75">
      <c r="A34" s="23"/>
      <c r="B34" s="95"/>
      <c r="C34" s="24" t="s">
        <v>92</v>
      </c>
      <c r="D34" s="24" t="s">
        <v>93</v>
      </c>
      <c r="E34" s="25">
        <v>0</v>
      </c>
    </row>
    <row r="35" spans="1:5" ht="12.75">
      <c r="A35" s="23"/>
      <c r="B35" s="95"/>
      <c r="C35" s="24" t="s">
        <v>94</v>
      </c>
      <c r="D35" s="24" t="s">
        <v>95</v>
      </c>
      <c r="E35" s="25">
        <v>1</v>
      </c>
    </row>
    <row r="36" spans="1:5" ht="12.75">
      <c r="A36" s="23"/>
      <c r="B36" s="95"/>
      <c r="C36" s="24" t="s">
        <v>96</v>
      </c>
      <c r="D36" s="24" t="s">
        <v>97</v>
      </c>
      <c r="E36" s="25">
        <v>0.2</v>
      </c>
    </row>
    <row r="37" spans="1:5" ht="12.75">
      <c r="A37" s="23"/>
      <c r="B37" s="95"/>
      <c r="C37" s="24" t="s">
        <v>98</v>
      </c>
      <c r="D37" s="24" t="s">
        <v>99</v>
      </c>
      <c r="E37" s="25">
        <v>0.4</v>
      </c>
    </row>
    <row r="38" spans="1:5" ht="12.75">
      <c r="A38" s="104"/>
      <c r="B38" s="95"/>
      <c r="C38" s="24" t="s">
        <v>100</v>
      </c>
      <c r="D38" s="24" t="s">
        <v>101</v>
      </c>
      <c r="E38" s="25">
        <v>0.7</v>
      </c>
    </row>
    <row r="39" spans="1:5" ht="12.75">
      <c r="A39" s="95"/>
      <c r="B39" s="95"/>
      <c r="C39" s="24" t="s">
        <v>102</v>
      </c>
      <c r="D39" s="24" t="s">
        <v>103</v>
      </c>
      <c r="E39" s="25">
        <v>0.7</v>
      </c>
    </row>
    <row r="40" spans="1:5" ht="12.75">
      <c r="A40" s="95"/>
      <c r="B40" s="95"/>
      <c r="C40" s="24" t="s">
        <v>104</v>
      </c>
      <c r="D40" s="24" t="s">
        <v>105</v>
      </c>
      <c r="E40" s="25">
        <v>0.7</v>
      </c>
    </row>
    <row r="41" spans="1:5" ht="12.75">
      <c r="A41" s="95"/>
      <c r="B41" s="95"/>
      <c r="C41" s="24" t="s">
        <v>106</v>
      </c>
      <c r="D41" s="24" t="s">
        <v>107</v>
      </c>
      <c r="E41" s="25">
        <v>1</v>
      </c>
    </row>
    <row r="42" spans="1:5" ht="12.75">
      <c r="A42" s="95"/>
      <c r="B42" s="95"/>
      <c r="C42" s="24" t="s">
        <v>108</v>
      </c>
      <c r="D42" s="24" t="s">
        <v>109</v>
      </c>
      <c r="E42" s="25">
        <v>0.25</v>
      </c>
    </row>
    <row r="43" spans="1:5" ht="12.75">
      <c r="A43" s="95"/>
      <c r="B43" s="95"/>
      <c r="C43" s="24" t="s">
        <v>110</v>
      </c>
      <c r="D43" s="24" t="s">
        <v>111</v>
      </c>
      <c r="E43" s="25">
        <v>0.3</v>
      </c>
    </row>
    <row r="44" spans="1:5" ht="12.75">
      <c r="A44" s="95"/>
      <c r="B44" s="95"/>
      <c r="C44" s="24" t="s">
        <v>112</v>
      </c>
      <c r="D44" s="24" t="s">
        <v>113</v>
      </c>
      <c r="E44" s="25">
        <v>1</v>
      </c>
    </row>
    <row r="45" spans="1:5" ht="12.75">
      <c r="A45" s="95"/>
      <c r="B45" s="95"/>
      <c r="C45" s="24" t="s">
        <v>114</v>
      </c>
      <c r="D45" s="24" t="s">
        <v>115</v>
      </c>
      <c r="E45" s="25">
        <v>0.3</v>
      </c>
    </row>
    <row r="46" spans="1:5" ht="12.75">
      <c r="A46" s="95"/>
      <c r="B46" s="95"/>
      <c r="C46" s="24" t="s">
        <v>116</v>
      </c>
      <c r="D46" s="24" t="s">
        <v>117</v>
      </c>
      <c r="E46" s="25">
        <v>0.7</v>
      </c>
    </row>
    <row r="47" spans="1:5" ht="12.75">
      <c r="A47" s="95"/>
      <c r="B47" s="95"/>
      <c r="C47" s="24" t="s">
        <v>118</v>
      </c>
      <c r="D47" s="24" t="s">
        <v>119</v>
      </c>
      <c r="E47" s="25">
        <v>0.25</v>
      </c>
    </row>
    <row r="48" spans="1:5" ht="12.75">
      <c r="A48" s="95"/>
      <c r="B48" s="95"/>
      <c r="C48" s="24" t="s">
        <v>120</v>
      </c>
      <c r="D48" s="24" t="s">
        <v>121</v>
      </c>
      <c r="E48" s="25">
        <v>0.9</v>
      </c>
    </row>
    <row r="49" spans="1:5" ht="12.75">
      <c r="A49" s="95"/>
      <c r="B49" s="95"/>
      <c r="C49" s="24" t="s">
        <v>122</v>
      </c>
      <c r="D49" s="24" t="s">
        <v>123</v>
      </c>
      <c r="E49" s="25">
        <v>0.9</v>
      </c>
    </row>
    <row r="50" spans="1:5" ht="12.75">
      <c r="A50" s="96"/>
      <c r="B50" s="96"/>
      <c r="C50" s="24" t="s">
        <v>124</v>
      </c>
      <c r="D50" s="24" t="s">
        <v>125</v>
      </c>
      <c r="E50" s="25">
        <v>0</v>
      </c>
    </row>
    <row r="51" spans="1:5" ht="12.75">
      <c r="A51" s="94">
        <v>2</v>
      </c>
      <c r="B51" s="102" t="s">
        <v>10</v>
      </c>
      <c r="C51" s="24" t="s">
        <v>126</v>
      </c>
      <c r="D51" s="24" t="s">
        <v>127</v>
      </c>
      <c r="E51" s="25">
        <v>0.15</v>
      </c>
    </row>
    <row r="52" spans="1:5" ht="12.75">
      <c r="A52" s="95"/>
      <c r="B52" s="95"/>
      <c r="C52" s="24" t="s">
        <v>128</v>
      </c>
      <c r="D52" s="24" t="s">
        <v>129</v>
      </c>
      <c r="E52" s="25">
        <v>0.65</v>
      </c>
    </row>
    <row r="53" spans="1:5" ht="12.75">
      <c r="A53" s="95"/>
      <c r="B53" s="95"/>
      <c r="C53" s="24" t="s">
        <v>130</v>
      </c>
      <c r="D53" s="24" t="s">
        <v>131</v>
      </c>
      <c r="E53" s="25">
        <v>0.65</v>
      </c>
    </row>
    <row r="54" spans="1:5" ht="12.75">
      <c r="A54" s="95"/>
      <c r="B54" s="95"/>
      <c r="C54" s="24" t="s">
        <v>132</v>
      </c>
      <c r="D54" s="24" t="s">
        <v>133</v>
      </c>
      <c r="E54" s="25">
        <v>0.9</v>
      </c>
    </row>
    <row r="55" spans="1:5" ht="12.75">
      <c r="A55" s="96"/>
      <c r="B55" s="96"/>
      <c r="C55" s="24" t="s">
        <v>134</v>
      </c>
      <c r="D55" s="24" t="s">
        <v>135</v>
      </c>
      <c r="E55" s="25">
        <v>0.4</v>
      </c>
    </row>
    <row r="56" spans="1:5" ht="12.75">
      <c r="A56" s="94">
        <v>3</v>
      </c>
      <c r="B56" s="102" t="s">
        <v>11</v>
      </c>
      <c r="C56" s="28" t="s">
        <v>136</v>
      </c>
      <c r="D56" s="28" t="s">
        <v>137</v>
      </c>
      <c r="E56" s="29">
        <v>0.9</v>
      </c>
    </row>
    <row r="57" spans="1:5" ht="12.75">
      <c r="A57" s="95"/>
      <c r="B57" s="95"/>
      <c r="C57" s="28" t="s">
        <v>138</v>
      </c>
      <c r="D57" s="28" t="s">
        <v>139</v>
      </c>
      <c r="E57" s="29">
        <v>0.9</v>
      </c>
    </row>
    <row r="58" spans="1:5" ht="12.75">
      <c r="A58" s="95"/>
      <c r="B58" s="95"/>
      <c r="C58" s="28" t="s">
        <v>140</v>
      </c>
      <c r="D58" s="28" t="s">
        <v>141</v>
      </c>
      <c r="E58" s="29">
        <v>0.9</v>
      </c>
    </row>
    <row r="59" spans="1:5" ht="12.75">
      <c r="A59" s="95"/>
      <c r="B59" s="95"/>
      <c r="C59" s="28" t="s">
        <v>142</v>
      </c>
      <c r="D59" s="28" t="s">
        <v>143</v>
      </c>
      <c r="E59" s="29">
        <v>0.9</v>
      </c>
    </row>
    <row r="60" spans="1:5" ht="12.75">
      <c r="A60" s="95"/>
      <c r="B60" s="95"/>
      <c r="C60" s="28" t="s">
        <v>144</v>
      </c>
      <c r="D60" s="28" t="s">
        <v>145</v>
      </c>
      <c r="E60" s="29">
        <v>0.9</v>
      </c>
    </row>
    <row r="61" spans="1:5" ht="12.75">
      <c r="A61" s="96"/>
      <c r="B61" s="96"/>
      <c r="C61" s="28" t="s">
        <v>146</v>
      </c>
      <c r="D61" s="28" t="s">
        <v>147</v>
      </c>
      <c r="E61" s="29">
        <v>0.9</v>
      </c>
    </row>
    <row r="62" spans="1:5" ht="12.75">
      <c r="A62" s="94">
        <v>4</v>
      </c>
      <c r="B62" s="102" t="s">
        <v>12</v>
      </c>
      <c r="C62" s="28" t="s">
        <v>148</v>
      </c>
      <c r="D62" s="28" t="s">
        <v>149</v>
      </c>
      <c r="E62" s="29">
        <v>1</v>
      </c>
    </row>
    <row r="63" spans="1:5" ht="12.75">
      <c r="A63" s="95"/>
      <c r="B63" s="95"/>
      <c r="C63" s="24" t="s">
        <v>150</v>
      </c>
      <c r="D63" s="24" t="s">
        <v>151</v>
      </c>
      <c r="E63" s="25">
        <v>1</v>
      </c>
    </row>
    <row r="64" spans="1:5" ht="12.75">
      <c r="A64" s="95"/>
      <c r="B64" s="95"/>
      <c r="C64" s="24" t="s">
        <v>152</v>
      </c>
      <c r="D64" s="24" t="s">
        <v>153</v>
      </c>
      <c r="E64" s="25">
        <v>0.8</v>
      </c>
    </row>
    <row r="65" spans="1:5" ht="12.75">
      <c r="A65" s="96"/>
      <c r="B65" s="96"/>
      <c r="C65" s="24" t="s">
        <v>154</v>
      </c>
      <c r="D65" s="24" t="s">
        <v>155</v>
      </c>
      <c r="E65" s="25">
        <v>0.8</v>
      </c>
    </row>
    <row r="66" spans="1:5" ht="12.75">
      <c r="A66" s="94">
        <v>5</v>
      </c>
      <c r="B66" s="102" t="s">
        <v>13</v>
      </c>
      <c r="C66" s="24" t="s">
        <v>156</v>
      </c>
      <c r="D66" s="24" t="s">
        <v>157</v>
      </c>
      <c r="E66" s="25">
        <v>1</v>
      </c>
    </row>
    <row r="67" spans="1:5" ht="12.75">
      <c r="A67" s="95"/>
      <c r="B67" s="95"/>
      <c r="C67" s="24" t="s">
        <v>158</v>
      </c>
      <c r="D67" s="24" t="s">
        <v>159</v>
      </c>
      <c r="E67" s="25">
        <v>1</v>
      </c>
    </row>
    <row r="68" spans="1:5" ht="12.75">
      <c r="A68" s="95"/>
      <c r="B68" s="95"/>
      <c r="C68" s="24" t="s">
        <v>160</v>
      </c>
      <c r="D68" s="24" t="s">
        <v>161</v>
      </c>
      <c r="E68" s="25">
        <v>1</v>
      </c>
    </row>
    <row r="69" spans="1:5" ht="12.75">
      <c r="A69" s="95"/>
      <c r="B69" s="95"/>
      <c r="C69" s="24" t="s">
        <v>162</v>
      </c>
      <c r="D69" s="24" t="s">
        <v>163</v>
      </c>
      <c r="E69" s="25">
        <v>1</v>
      </c>
    </row>
    <row r="70" spans="1:5" ht="12.75">
      <c r="A70" s="95"/>
      <c r="B70" s="95"/>
      <c r="C70" s="24" t="s">
        <v>164</v>
      </c>
      <c r="D70" s="24" t="s">
        <v>165</v>
      </c>
      <c r="E70" s="25">
        <v>1</v>
      </c>
    </row>
    <row r="71" spans="1:5" ht="12.75">
      <c r="A71" s="96"/>
      <c r="B71" s="96"/>
      <c r="C71" s="24" t="s">
        <v>166</v>
      </c>
      <c r="D71" s="24" t="s">
        <v>167</v>
      </c>
      <c r="E71" s="25">
        <v>1</v>
      </c>
    </row>
    <row r="72" spans="1:5" ht="12.75">
      <c r="A72" s="94">
        <v>6</v>
      </c>
      <c r="B72" s="101" t="s">
        <v>14</v>
      </c>
      <c r="C72" s="24" t="s">
        <v>168</v>
      </c>
      <c r="D72" s="24" t="s">
        <v>169</v>
      </c>
      <c r="E72" s="25">
        <v>0.7</v>
      </c>
    </row>
    <row r="73" spans="1:5" ht="12.75">
      <c r="A73" s="95"/>
      <c r="B73" s="95"/>
      <c r="C73" s="24" t="s">
        <v>170</v>
      </c>
      <c r="D73" s="24" t="s">
        <v>171</v>
      </c>
      <c r="E73" s="25">
        <v>0.7</v>
      </c>
    </row>
    <row r="74" spans="1:5" ht="12.75">
      <c r="A74" s="95"/>
      <c r="B74" s="95"/>
      <c r="C74" s="24" t="s">
        <v>172</v>
      </c>
      <c r="D74" s="24" t="s">
        <v>173</v>
      </c>
      <c r="E74" s="25">
        <v>0.7</v>
      </c>
    </row>
    <row r="75" spans="1:5" ht="12.75">
      <c r="A75" s="95"/>
      <c r="B75" s="95"/>
      <c r="C75" s="24" t="s">
        <v>174</v>
      </c>
      <c r="D75" s="24" t="s">
        <v>175</v>
      </c>
      <c r="E75" s="25">
        <v>0.7</v>
      </c>
    </row>
    <row r="76" spans="1:5" ht="12.75">
      <c r="A76" s="95"/>
      <c r="B76" s="95"/>
      <c r="C76" s="24" t="s">
        <v>176</v>
      </c>
      <c r="D76" s="24" t="s">
        <v>177</v>
      </c>
      <c r="E76" s="25">
        <v>0.7</v>
      </c>
    </row>
    <row r="77" spans="1:5" ht="12.75">
      <c r="A77" s="95"/>
      <c r="B77" s="95"/>
      <c r="C77" s="24" t="s">
        <v>178</v>
      </c>
      <c r="D77" s="24" t="s">
        <v>179</v>
      </c>
      <c r="E77" s="25">
        <v>0.7</v>
      </c>
    </row>
    <row r="78" spans="1:5" ht="12.75">
      <c r="A78" s="95"/>
      <c r="B78" s="95"/>
      <c r="C78" s="24" t="s">
        <v>180</v>
      </c>
      <c r="D78" s="24" t="s">
        <v>181</v>
      </c>
      <c r="E78" s="25">
        <v>0.7</v>
      </c>
    </row>
    <row r="79" spans="1:5" ht="12.75">
      <c r="A79" s="95"/>
      <c r="B79" s="95"/>
      <c r="C79" s="24" t="s">
        <v>182</v>
      </c>
      <c r="D79" s="24" t="s">
        <v>183</v>
      </c>
      <c r="E79" s="25">
        <v>0.7</v>
      </c>
    </row>
    <row r="80" spans="1:5" ht="12.75">
      <c r="A80" s="95"/>
      <c r="B80" s="95"/>
      <c r="C80" s="24" t="s">
        <v>184</v>
      </c>
      <c r="D80" s="24" t="s">
        <v>185</v>
      </c>
      <c r="E80" s="25">
        <v>0.7</v>
      </c>
    </row>
    <row r="81" spans="1:5" ht="12.75">
      <c r="A81" s="95"/>
      <c r="B81" s="95"/>
      <c r="C81" s="24" t="s">
        <v>186</v>
      </c>
      <c r="D81" s="24" t="s">
        <v>187</v>
      </c>
      <c r="E81" s="25">
        <v>0.7</v>
      </c>
    </row>
    <row r="82" spans="1:5" ht="12.75">
      <c r="A82" s="95"/>
      <c r="B82" s="95"/>
      <c r="C82" s="24" t="s">
        <v>188</v>
      </c>
      <c r="D82" s="24" t="s">
        <v>189</v>
      </c>
      <c r="E82" s="25">
        <v>0.7</v>
      </c>
    </row>
    <row r="83" spans="1:5" ht="12.75">
      <c r="A83" s="95"/>
      <c r="B83" s="95"/>
      <c r="C83" s="24" t="s">
        <v>190</v>
      </c>
      <c r="D83" s="24" t="s">
        <v>191</v>
      </c>
      <c r="E83" s="25">
        <v>0.7</v>
      </c>
    </row>
    <row r="84" spans="1:5" ht="12.75">
      <c r="A84" s="95"/>
      <c r="B84" s="95"/>
      <c r="C84" s="24" t="s">
        <v>192</v>
      </c>
      <c r="D84" s="24" t="s">
        <v>193</v>
      </c>
      <c r="E84" s="25">
        <v>0.7</v>
      </c>
    </row>
    <row r="85" spans="1:5" ht="12.75">
      <c r="A85" s="95"/>
      <c r="B85" s="95"/>
      <c r="C85" s="24" t="s">
        <v>194</v>
      </c>
      <c r="D85" s="24" t="s">
        <v>195</v>
      </c>
      <c r="E85" s="25">
        <v>0.7</v>
      </c>
    </row>
    <row r="86" spans="1:5" ht="12.75">
      <c r="A86" s="95"/>
      <c r="B86" s="95"/>
      <c r="C86" s="24" t="s">
        <v>196</v>
      </c>
      <c r="D86" s="24" t="s">
        <v>197</v>
      </c>
      <c r="E86" s="25">
        <v>0.7</v>
      </c>
    </row>
    <row r="87" spans="1:5" ht="12.75">
      <c r="A87" s="95"/>
      <c r="B87" s="95"/>
      <c r="C87" s="24" t="s">
        <v>198</v>
      </c>
      <c r="D87" s="24" t="s">
        <v>199</v>
      </c>
      <c r="E87" s="25">
        <v>0.7</v>
      </c>
    </row>
    <row r="88" spans="1:5" ht="12.75">
      <c r="A88" s="95"/>
      <c r="B88" s="95"/>
      <c r="C88" s="24" t="s">
        <v>200</v>
      </c>
      <c r="D88" s="24" t="s">
        <v>201</v>
      </c>
      <c r="E88" s="25">
        <v>0.7</v>
      </c>
    </row>
    <row r="89" spans="1:5" ht="12.75">
      <c r="A89" s="96"/>
      <c r="B89" s="96"/>
      <c r="C89" s="24" t="s">
        <v>202</v>
      </c>
      <c r="D89" s="24" t="s">
        <v>203</v>
      </c>
      <c r="E89" s="25">
        <v>0.7</v>
      </c>
    </row>
    <row r="90" spans="1:5" ht="12.75">
      <c r="A90" s="94">
        <v>7</v>
      </c>
      <c r="B90" s="101" t="s">
        <v>15</v>
      </c>
      <c r="C90" s="24" t="s">
        <v>204</v>
      </c>
      <c r="D90" s="24" t="s">
        <v>205</v>
      </c>
      <c r="E90" s="25">
        <v>1</v>
      </c>
    </row>
    <row r="91" spans="1:5" ht="12.75">
      <c r="A91" s="95"/>
      <c r="B91" s="95"/>
      <c r="C91" s="24" t="s">
        <v>206</v>
      </c>
      <c r="D91" s="24" t="s">
        <v>207</v>
      </c>
      <c r="E91" s="25">
        <v>1</v>
      </c>
    </row>
    <row r="92" spans="1:5" ht="12.75">
      <c r="A92" s="95"/>
      <c r="B92" s="95"/>
      <c r="C92" s="24" t="s">
        <v>208</v>
      </c>
      <c r="D92" s="24" t="s">
        <v>209</v>
      </c>
      <c r="E92" s="25">
        <v>1</v>
      </c>
    </row>
    <row r="93" spans="1:5" ht="12.75">
      <c r="A93" s="95"/>
      <c r="B93" s="95"/>
      <c r="C93" s="24" t="s">
        <v>210</v>
      </c>
      <c r="D93" s="24" t="s">
        <v>211</v>
      </c>
      <c r="E93" s="25">
        <v>1</v>
      </c>
    </row>
    <row r="94" spans="1:5" ht="12.75">
      <c r="A94" s="95"/>
      <c r="B94" s="95"/>
      <c r="C94" s="24" t="s">
        <v>212</v>
      </c>
      <c r="D94" s="24" t="s">
        <v>213</v>
      </c>
      <c r="E94" s="25">
        <v>1</v>
      </c>
    </row>
    <row r="95" spans="1:5" ht="12.75">
      <c r="A95" s="95"/>
      <c r="B95" s="95"/>
      <c r="C95" s="24" t="s">
        <v>214</v>
      </c>
      <c r="D95" s="24" t="s">
        <v>215</v>
      </c>
      <c r="E95" s="25">
        <v>1</v>
      </c>
    </row>
    <row r="96" spans="1:5" ht="12.75">
      <c r="A96" s="95"/>
      <c r="B96" s="95"/>
      <c r="C96" s="24" t="s">
        <v>216</v>
      </c>
      <c r="D96" s="24" t="s">
        <v>217</v>
      </c>
      <c r="E96" s="25">
        <v>1</v>
      </c>
    </row>
    <row r="97" spans="1:5" ht="12.75">
      <c r="A97" s="95"/>
      <c r="B97" s="95"/>
      <c r="C97" s="24" t="s">
        <v>218</v>
      </c>
      <c r="D97" s="24" t="s">
        <v>219</v>
      </c>
      <c r="E97" s="25">
        <v>0.7</v>
      </c>
    </row>
    <row r="98" spans="1:5" ht="12.75">
      <c r="A98" s="95"/>
      <c r="B98" s="95"/>
      <c r="C98" s="24" t="s">
        <v>220</v>
      </c>
      <c r="D98" s="24" t="s">
        <v>221</v>
      </c>
      <c r="E98" s="25">
        <v>0.9</v>
      </c>
    </row>
    <row r="99" spans="1:5" ht="12.75">
      <c r="A99" s="95"/>
      <c r="B99" s="95"/>
      <c r="C99" s="24" t="s">
        <v>222</v>
      </c>
      <c r="D99" s="24" t="s">
        <v>223</v>
      </c>
      <c r="E99" s="25">
        <v>1</v>
      </c>
    </row>
    <row r="100" spans="1:5" ht="12.75">
      <c r="A100" s="95"/>
      <c r="B100" s="95"/>
      <c r="C100" s="24" t="s">
        <v>224</v>
      </c>
      <c r="D100" s="24" t="s">
        <v>225</v>
      </c>
      <c r="E100" s="25">
        <v>1</v>
      </c>
    </row>
    <row r="101" spans="1:5" ht="12.75">
      <c r="A101" s="95"/>
      <c r="B101" s="95"/>
      <c r="C101" s="24" t="s">
        <v>226</v>
      </c>
      <c r="D101" s="24" t="s">
        <v>227</v>
      </c>
      <c r="E101" s="25">
        <v>1</v>
      </c>
    </row>
    <row r="102" spans="1:5" ht="12.75">
      <c r="A102" s="95"/>
      <c r="B102" s="95"/>
      <c r="C102" s="24" t="s">
        <v>228</v>
      </c>
      <c r="D102" s="24" t="s">
        <v>229</v>
      </c>
      <c r="E102" s="25">
        <v>1</v>
      </c>
    </row>
    <row r="103" spans="1:5" ht="12.75">
      <c r="A103" s="95"/>
      <c r="B103" s="95"/>
      <c r="C103" s="24" t="s">
        <v>230</v>
      </c>
      <c r="D103" s="24" t="s">
        <v>231</v>
      </c>
      <c r="E103" s="25">
        <v>1</v>
      </c>
    </row>
    <row r="104" spans="1:5" ht="12.75">
      <c r="A104" s="95"/>
      <c r="B104" s="95"/>
      <c r="C104" s="24" t="s">
        <v>232</v>
      </c>
      <c r="D104" s="24" t="s">
        <v>233</v>
      </c>
      <c r="E104" s="25">
        <v>1</v>
      </c>
    </row>
    <row r="105" spans="1:5" ht="12.75">
      <c r="A105" s="95"/>
      <c r="B105" s="95"/>
      <c r="C105" s="24" t="s">
        <v>234</v>
      </c>
      <c r="D105" s="24" t="s">
        <v>235</v>
      </c>
      <c r="E105" s="25">
        <v>1</v>
      </c>
    </row>
    <row r="106" spans="1:5" ht="12.75">
      <c r="A106" s="95"/>
      <c r="B106" s="95"/>
      <c r="C106" s="24" t="s">
        <v>236</v>
      </c>
      <c r="D106" s="24" t="s">
        <v>237</v>
      </c>
      <c r="E106" s="25">
        <v>1</v>
      </c>
    </row>
    <row r="107" spans="1:5" ht="12.75">
      <c r="A107" s="95"/>
      <c r="B107" s="95"/>
      <c r="C107" s="24" t="s">
        <v>238</v>
      </c>
      <c r="D107" s="24" t="s">
        <v>239</v>
      </c>
      <c r="E107" s="25">
        <v>0.7</v>
      </c>
    </row>
    <row r="108" spans="1:5" ht="12.75">
      <c r="A108" s="95"/>
      <c r="B108" s="95"/>
      <c r="C108" s="24" t="s">
        <v>240</v>
      </c>
      <c r="D108" s="24" t="s">
        <v>241</v>
      </c>
      <c r="E108" s="25">
        <v>0.9</v>
      </c>
    </row>
    <row r="109" spans="1:5" ht="12.75">
      <c r="A109" s="95"/>
      <c r="B109" s="95"/>
      <c r="C109" s="24" t="s">
        <v>242</v>
      </c>
      <c r="D109" s="24" t="s">
        <v>243</v>
      </c>
      <c r="E109" s="25">
        <v>1</v>
      </c>
    </row>
    <row r="110" spans="1:5" ht="12.75">
      <c r="A110" s="95"/>
      <c r="B110" s="95"/>
      <c r="C110" s="24" t="s">
        <v>244</v>
      </c>
      <c r="D110" s="24" t="s">
        <v>245</v>
      </c>
      <c r="E110" s="25">
        <v>1</v>
      </c>
    </row>
    <row r="111" spans="1:5" ht="12.75">
      <c r="A111" s="95"/>
      <c r="B111" s="95"/>
      <c r="C111" s="24" t="s">
        <v>246</v>
      </c>
      <c r="D111" s="24" t="s">
        <v>247</v>
      </c>
      <c r="E111" s="25">
        <v>1</v>
      </c>
    </row>
    <row r="112" spans="1:5" ht="12.75">
      <c r="A112" s="95"/>
      <c r="B112" s="95"/>
      <c r="C112" s="24" t="s">
        <v>248</v>
      </c>
      <c r="D112" s="24" t="s">
        <v>249</v>
      </c>
      <c r="E112" s="25">
        <v>1</v>
      </c>
    </row>
    <row r="113" spans="1:5" ht="12.75">
      <c r="A113" s="95"/>
      <c r="B113" s="95"/>
      <c r="C113" s="24" t="s">
        <v>250</v>
      </c>
      <c r="D113" s="24" t="s">
        <v>251</v>
      </c>
      <c r="E113" s="25">
        <v>1</v>
      </c>
    </row>
    <row r="114" spans="1:5" ht="12.75">
      <c r="A114" s="95"/>
      <c r="B114" s="95"/>
      <c r="C114" s="24" t="s">
        <v>252</v>
      </c>
      <c r="D114" s="24" t="s">
        <v>253</v>
      </c>
      <c r="E114" s="25">
        <v>1</v>
      </c>
    </row>
    <row r="115" spans="1:5" ht="12.75">
      <c r="A115" s="95"/>
      <c r="B115" s="95"/>
      <c r="C115" s="24" t="s">
        <v>254</v>
      </c>
      <c r="D115" s="24" t="s">
        <v>255</v>
      </c>
      <c r="E115" s="25">
        <v>1</v>
      </c>
    </row>
    <row r="116" spans="1:5" ht="12.75">
      <c r="A116" s="95"/>
      <c r="B116" s="95"/>
      <c r="C116" s="24" t="s">
        <v>256</v>
      </c>
      <c r="D116" s="24" t="s">
        <v>257</v>
      </c>
      <c r="E116" s="25">
        <v>1</v>
      </c>
    </row>
    <row r="117" spans="1:5" ht="12.75">
      <c r="A117" s="95"/>
      <c r="B117" s="95"/>
      <c r="C117" s="24" t="s">
        <v>258</v>
      </c>
      <c r="D117" s="24" t="s">
        <v>259</v>
      </c>
      <c r="E117" s="25">
        <v>0.7</v>
      </c>
    </row>
    <row r="118" spans="1:5" ht="12.75">
      <c r="A118" s="95"/>
      <c r="B118" s="95"/>
      <c r="C118" s="24" t="s">
        <v>260</v>
      </c>
      <c r="D118" s="24" t="s">
        <v>261</v>
      </c>
      <c r="E118" s="25">
        <v>0.9</v>
      </c>
    </row>
    <row r="119" spans="1:5" ht="12.75">
      <c r="A119" s="95"/>
      <c r="B119" s="95"/>
      <c r="C119" s="24" t="s">
        <v>262</v>
      </c>
      <c r="D119" s="24" t="s">
        <v>263</v>
      </c>
      <c r="E119" s="25">
        <v>1</v>
      </c>
    </row>
    <row r="120" spans="1:5" ht="12.75">
      <c r="A120" s="95"/>
      <c r="B120" s="95"/>
      <c r="C120" s="24" t="s">
        <v>264</v>
      </c>
      <c r="D120" s="24" t="s">
        <v>265</v>
      </c>
      <c r="E120" s="25">
        <v>1</v>
      </c>
    </row>
    <row r="121" spans="1:5" ht="12.75">
      <c r="A121" s="95"/>
      <c r="B121" s="95"/>
      <c r="C121" s="24" t="s">
        <v>266</v>
      </c>
      <c r="D121" s="24" t="s">
        <v>267</v>
      </c>
      <c r="E121" s="25">
        <v>1</v>
      </c>
    </row>
    <row r="122" spans="1:5" ht="12.75">
      <c r="A122" s="95"/>
      <c r="B122" s="95"/>
      <c r="C122" s="24" t="s">
        <v>268</v>
      </c>
      <c r="D122" s="24" t="s">
        <v>269</v>
      </c>
      <c r="E122" s="25">
        <v>1</v>
      </c>
    </row>
    <row r="123" spans="1:5" ht="12.75">
      <c r="A123" s="95"/>
      <c r="B123" s="95"/>
      <c r="C123" s="24" t="s">
        <v>270</v>
      </c>
      <c r="D123" s="24" t="s">
        <v>271</v>
      </c>
      <c r="E123" s="25">
        <v>1</v>
      </c>
    </row>
    <row r="124" spans="1:5" ht="12.75">
      <c r="A124" s="95"/>
      <c r="B124" s="95"/>
      <c r="C124" s="24" t="s">
        <v>272</v>
      </c>
      <c r="D124" s="24" t="s">
        <v>273</v>
      </c>
      <c r="E124" s="25">
        <v>1</v>
      </c>
    </row>
    <row r="125" spans="1:5" ht="12.75">
      <c r="A125" s="95"/>
      <c r="B125" s="95"/>
      <c r="C125" s="24" t="s">
        <v>274</v>
      </c>
      <c r="D125" s="24" t="s">
        <v>275</v>
      </c>
      <c r="E125" s="25">
        <v>0.7</v>
      </c>
    </row>
    <row r="126" spans="1:5" ht="12.75">
      <c r="A126" s="95"/>
      <c r="B126" s="95"/>
      <c r="C126" s="24" t="s">
        <v>276</v>
      </c>
      <c r="D126" s="24" t="s">
        <v>277</v>
      </c>
      <c r="E126" s="25">
        <v>0.9</v>
      </c>
    </row>
    <row r="127" spans="1:5" ht="12.75">
      <c r="A127" s="95"/>
      <c r="B127" s="95"/>
      <c r="C127" s="24" t="s">
        <v>278</v>
      </c>
      <c r="D127" s="24" t="s">
        <v>279</v>
      </c>
      <c r="E127" s="25">
        <v>1</v>
      </c>
    </row>
    <row r="128" spans="1:5" ht="12.75">
      <c r="A128" s="95"/>
      <c r="B128" s="95"/>
      <c r="C128" s="24" t="s">
        <v>280</v>
      </c>
      <c r="D128" s="24" t="s">
        <v>281</v>
      </c>
      <c r="E128" s="25">
        <v>1</v>
      </c>
    </row>
    <row r="129" spans="1:5" ht="12.75">
      <c r="A129" s="95"/>
      <c r="B129" s="95"/>
      <c r="C129" s="24" t="s">
        <v>282</v>
      </c>
      <c r="D129" s="24" t="s">
        <v>283</v>
      </c>
      <c r="E129" s="25">
        <v>1</v>
      </c>
    </row>
    <row r="130" spans="1:5" ht="12.75">
      <c r="A130" s="95"/>
      <c r="B130" s="95"/>
      <c r="C130" s="24" t="s">
        <v>284</v>
      </c>
      <c r="D130" s="24" t="s">
        <v>285</v>
      </c>
      <c r="E130" s="25">
        <v>1</v>
      </c>
    </row>
    <row r="131" spans="1:5" ht="12.75">
      <c r="A131" s="95"/>
      <c r="B131" s="95"/>
      <c r="C131" s="24" t="s">
        <v>286</v>
      </c>
      <c r="D131" s="24" t="s">
        <v>287</v>
      </c>
      <c r="E131" s="25">
        <v>0.7</v>
      </c>
    </row>
    <row r="132" spans="1:5" ht="12.75">
      <c r="A132" s="96"/>
      <c r="B132" s="96"/>
      <c r="C132" s="24" t="s">
        <v>288</v>
      </c>
      <c r="D132" s="24" t="s">
        <v>289</v>
      </c>
      <c r="E132" s="25">
        <v>0.9</v>
      </c>
    </row>
    <row r="133" spans="1:5" ht="12.75">
      <c r="A133" s="94">
        <v>8</v>
      </c>
      <c r="B133" s="101" t="s">
        <v>16</v>
      </c>
      <c r="C133" s="28" t="s">
        <v>290</v>
      </c>
      <c r="D133" s="24" t="s">
        <v>291</v>
      </c>
      <c r="E133" s="25">
        <v>1</v>
      </c>
    </row>
    <row r="134" spans="1:5" ht="12.75">
      <c r="A134" s="95"/>
      <c r="B134" s="95"/>
      <c r="C134" s="28" t="s">
        <v>292</v>
      </c>
      <c r="D134" s="24" t="s">
        <v>293</v>
      </c>
      <c r="E134" s="25">
        <v>1</v>
      </c>
    </row>
    <row r="135" spans="1:5" ht="12.75">
      <c r="A135" s="95"/>
      <c r="B135" s="95"/>
      <c r="C135" s="28" t="s">
        <v>294</v>
      </c>
      <c r="D135" s="28" t="s">
        <v>295</v>
      </c>
      <c r="E135" s="29">
        <v>1</v>
      </c>
    </row>
    <row r="136" spans="1:5" ht="12.75">
      <c r="A136" s="95"/>
      <c r="B136" s="95"/>
      <c r="C136" s="28" t="s">
        <v>296</v>
      </c>
      <c r="D136" s="28" t="s">
        <v>297</v>
      </c>
      <c r="E136" s="29">
        <v>1</v>
      </c>
    </row>
    <row r="137" spans="1:5" ht="12.75">
      <c r="A137" s="95"/>
      <c r="B137" s="95"/>
      <c r="C137" s="28" t="s">
        <v>298</v>
      </c>
      <c r="D137" s="28" t="s">
        <v>299</v>
      </c>
      <c r="E137" s="29">
        <v>1</v>
      </c>
    </row>
    <row r="138" spans="1:5" ht="12.75">
      <c r="A138" s="95"/>
      <c r="B138" s="95"/>
      <c r="C138" s="28" t="s">
        <v>300</v>
      </c>
      <c r="D138" s="28" t="s">
        <v>301</v>
      </c>
      <c r="E138" s="29">
        <v>1</v>
      </c>
    </row>
    <row r="139" spans="1:5" ht="12.75">
      <c r="A139" s="95"/>
      <c r="B139" s="95"/>
      <c r="C139" s="28" t="s">
        <v>302</v>
      </c>
      <c r="D139" s="28" t="s">
        <v>303</v>
      </c>
      <c r="E139" s="29">
        <v>1</v>
      </c>
    </row>
    <row r="140" spans="1:5" ht="12.75">
      <c r="A140" s="95"/>
      <c r="B140" s="95"/>
      <c r="C140" s="28" t="s">
        <v>304</v>
      </c>
      <c r="D140" s="28" t="s">
        <v>305</v>
      </c>
      <c r="E140" s="29">
        <v>1</v>
      </c>
    </row>
    <row r="141" spans="1:5" ht="12.75">
      <c r="A141" s="95"/>
      <c r="B141" s="95"/>
      <c r="C141" s="28" t="s">
        <v>306</v>
      </c>
      <c r="D141" s="28" t="s">
        <v>307</v>
      </c>
      <c r="E141" s="29">
        <v>1</v>
      </c>
    </row>
    <row r="142" spans="1:5" ht="12.75">
      <c r="A142" s="95"/>
      <c r="B142" s="95"/>
      <c r="C142" s="28" t="s">
        <v>308</v>
      </c>
      <c r="D142" s="28" t="s">
        <v>309</v>
      </c>
      <c r="E142" s="29">
        <v>1</v>
      </c>
    </row>
    <row r="143" spans="1:5" ht="12.75">
      <c r="A143" s="95"/>
      <c r="B143" s="95"/>
      <c r="C143" s="28" t="s">
        <v>310</v>
      </c>
      <c r="D143" s="28" t="s">
        <v>311</v>
      </c>
      <c r="E143" s="29">
        <v>1</v>
      </c>
    </row>
    <row r="144" spans="1:5" ht="12.75">
      <c r="A144" s="95"/>
      <c r="B144" s="95"/>
      <c r="C144" s="28" t="s">
        <v>312</v>
      </c>
      <c r="D144" s="28" t="s">
        <v>313</v>
      </c>
      <c r="E144" s="29">
        <v>1</v>
      </c>
    </row>
    <row r="145" spans="1:5" ht="12.75">
      <c r="A145" s="95"/>
      <c r="B145" s="95"/>
      <c r="C145" s="28" t="s">
        <v>314</v>
      </c>
      <c r="D145" s="24" t="s">
        <v>315</v>
      </c>
      <c r="E145" s="25">
        <v>1</v>
      </c>
    </row>
    <row r="146" spans="1:5" ht="12.75">
      <c r="A146" s="96"/>
      <c r="B146" s="96"/>
      <c r="C146" s="24" t="s">
        <v>316</v>
      </c>
      <c r="D146" s="24" t="s">
        <v>317</v>
      </c>
      <c r="E146" s="25">
        <v>1</v>
      </c>
    </row>
    <row r="147" spans="1:5" ht="12.75">
      <c r="A147" s="94">
        <v>9</v>
      </c>
      <c r="B147" s="102" t="s">
        <v>17</v>
      </c>
      <c r="C147" s="100" t="s">
        <v>318</v>
      </c>
      <c r="D147" s="26" t="s">
        <v>319</v>
      </c>
      <c r="E147" s="30">
        <v>1</v>
      </c>
    </row>
    <row r="148" spans="1:5" ht="12.75">
      <c r="A148" s="95"/>
      <c r="B148" s="95"/>
      <c r="C148" s="96"/>
      <c r="D148" s="24"/>
      <c r="E148" s="31"/>
    </row>
    <row r="149" spans="1:5" ht="12.75">
      <c r="A149" s="95"/>
      <c r="B149" s="95"/>
      <c r="C149" s="100" t="s">
        <v>320</v>
      </c>
      <c r="D149" s="26" t="s">
        <v>321</v>
      </c>
      <c r="E149" s="99">
        <v>1</v>
      </c>
    </row>
    <row r="150" spans="1:5" ht="12.75">
      <c r="A150" s="95"/>
      <c r="B150" s="95"/>
      <c r="C150" s="96"/>
      <c r="D150" s="24"/>
      <c r="E150" s="96"/>
    </row>
    <row r="151" spans="1:5" ht="12.75">
      <c r="A151" s="95"/>
      <c r="B151" s="95"/>
      <c r="C151" s="100" t="s">
        <v>322</v>
      </c>
      <c r="D151" s="26" t="s">
        <v>323</v>
      </c>
      <c r="E151" s="99">
        <v>1</v>
      </c>
    </row>
    <row r="152" spans="1:5" ht="12.75">
      <c r="A152" s="95"/>
      <c r="B152" s="95"/>
      <c r="C152" s="96"/>
      <c r="D152" s="24"/>
      <c r="E152" s="96"/>
    </row>
    <row r="153" spans="1:5" ht="12.75">
      <c r="A153" s="95"/>
      <c r="B153" s="95"/>
      <c r="C153" s="100" t="s">
        <v>324</v>
      </c>
      <c r="D153" s="26" t="s">
        <v>325</v>
      </c>
      <c r="E153" s="99">
        <v>1</v>
      </c>
    </row>
    <row r="154" spans="1:5" ht="12.75">
      <c r="A154" s="95"/>
      <c r="B154" s="95"/>
      <c r="C154" s="96"/>
      <c r="D154" s="24"/>
      <c r="E154" s="96"/>
    </row>
    <row r="155" spans="1:5" ht="12.75">
      <c r="A155" s="95"/>
      <c r="B155" s="95"/>
      <c r="C155" s="100" t="s">
        <v>326</v>
      </c>
      <c r="D155" s="26" t="s">
        <v>327</v>
      </c>
      <c r="E155" s="99">
        <v>1</v>
      </c>
    </row>
    <row r="156" spans="1:5" ht="12.75">
      <c r="A156" s="96"/>
      <c r="B156" s="96"/>
      <c r="C156" s="96"/>
      <c r="D156" s="24"/>
      <c r="E156" s="96"/>
    </row>
    <row r="157" spans="1:5" ht="12.75">
      <c r="A157" s="94">
        <v>10</v>
      </c>
      <c r="B157" s="98" t="s">
        <v>18</v>
      </c>
      <c r="C157" s="32" t="s">
        <v>328</v>
      </c>
      <c r="D157" s="24" t="s">
        <v>329</v>
      </c>
      <c r="E157" s="25">
        <v>1</v>
      </c>
    </row>
    <row r="158" spans="1:5" ht="12.75">
      <c r="A158" s="95"/>
      <c r="B158" s="95"/>
      <c r="C158" s="32" t="s">
        <v>330</v>
      </c>
      <c r="D158" s="24" t="s">
        <v>331</v>
      </c>
      <c r="E158" s="25">
        <v>1</v>
      </c>
    </row>
    <row r="159" spans="1:5" ht="12.75">
      <c r="A159" s="95"/>
      <c r="B159" s="95"/>
      <c r="C159" s="32" t="s">
        <v>332</v>
      </c>
      <c r="D159" s="24" t="s">
        <v>333</v>
      </c>
      <c r="E159" s="25">
        <v>1</v>
      </c>
    </row>
    <row r="160" spans="1:5" ht="12.75">
      <c r="A160" s="96"/>
      <c r="B160" s="96"/>
      <c r="C160" s="32" t="s">
        <v>334</v>
      </c>
      <c r="D160" s="24" t="s">
        <v>335</v>
      </c>
      <c r="E160" s="25">
        <v>1</v>
      </c>
    </row>
    <row r="161" spans="1:5" ht="12.75">
      <c r="A161" s="94">
        <v>11</v>
      </c>
      <c r="B161" s="97" t="s">
        <v>19</v>
      </c>
      <c r="C161" s="32" t="s">
        <v>336</v>
      </c>
      <c r="D161" s="24" t="s">
        <v>337</v>
      </c>
      <c r="E161" s="25">
        <v>0.7</v>
      </c>
    </row>
    <row r="162" spans="1:5" ht="12.75">
      <c r="A162" s="95"/>
      <c r="B162" s="95"/>
      <c r="C162" s="32" t="s">
        <v>338</v>
      </c>
      <c r="D162" s="24" t="s">
        <v>339</v>
      </c>
      <c r="E162" s="25">
        <v>1</v>
      </c>
    </row>
    <row r="163" spans="1:5" ht="12.75">
      <c r="A163" s="95"/>
      <c r="B163" s="95"/>
      <c r="C163" s="32" t="s">
        <v>340</v>
      </c>
      <c r="D163" s="24" t="s">
        <v>341</v>
      </c>
      <c r="E163" s="25">
        <v>1</v>
      </c>
    </row>
    <row r="164" spans="1:5" ht="12.75">
      <c r="A164" s="95"/>
      <c r="B164" s="95"/>
      <c r="C164" s="32" t="s">
        <v>342</v>
      </c>
      <c r="D164" s="24" t="s">
        <v>343</v>
      </c>
      <c r="E164" s="25">
        <v>1</v>
      </c>
    </row>
    <row r="165" spans="1:5" ht="12.75">
      <c r="A165" s="96"/>
      <c r="B165" s="96"/>
      <c r="C165" s="32" t="s">
        <v>344</v>
      </c>
      <c r="D165" s="24" t="s">
        <v>345</v>
      </c>
      <c r="E165" s="25">
        <v>0.6</v>
      </c>
    </row>
    <row r="166" spans="1:5" ht="12.75">
      <c r="A166" s="94">
        <v>12</v>
      </c>
      <c r="B166" s="98" t="s">
        <v>20</v>
      </c>
      <c r="C166" s="32" t="s">
        <v>346</v>
      </c>
      <c r="D166" s="24" t="s">
        <v>149</v>
      </c>
      <c r="E166" s="25">
        <v>1</v>
      </c>
    </row>
    <row r="167" spans="1:5" ht="12.75">
      <c r="A167" s="95"/>
      <c r="B167" s="95"/>
      <c r="C167" s="32" t="s">
        <v>347</v>
      </c>
      <c r="D167" s="24" t="s">
        <v>151</v>
      </c>
      <c r="E167" s="25">
        <v>1</v>
      </c>
    </row>
    <row r="168" spans="1:5" ht="12.75">
      <c r="A168" s="95"/>
      <c r="B168" s="95"/>
      <c r="C168" s="32" t="s">
        <v>348</v>
      </c>
      <c r="D168" s="24" t="s">
        <v>153</v>
      </c>
      <c r="E168" s="25">
        <v>0.8</v>
      </c>
    </row>
    <row r="169" spans="1:5" ht="12.75">
      <c r="A169" s="95"/>
      <c r="B169" s="95"/>
      <c r="C169" s="32" t="s">
        <v>349</v>
      </c>
      <c r="D169" s="24" t="s">
        <v>155</v>
      </c>
      <c r="E169" s="25">
        <v>0.8</v>
      </c>
    </row>
    <row r="170" spans="1:5" ht="12.75">
      <c r="A170" s="95"/>
      <c r="B170" s="95"/>
      <c r="C170" s="32" t="s">
        <v>350</v>
      </c>
      <c r="D170" s="24" t="s">
        <v>351</v>
      </c>
      <c r="E170" s="25">
        <v>1</v>
      </c>
    </row>
    <row r="171" spans="1:5" ht="12.75">
      <c r="A171" s="95"/>
      <c r="B171" s="95"/>
      <c r="C171" s="32" t="s">
        <v>352</v>
      </c>
      <c r="D171" s="24" t="s">
        <v>353</v>
      </c>
      <c r="E171" s="25">
        <v>1</v>
      </c>
    </row>
    <row r="172" spans="1:5" ht="12.75">
      <c r="A172" s="95"/>
      <c r="B172" s="95"/>
      <c r="C172" s="32" t="s">
        <v>354</v>
      </c>
      <c r="D172" s="24" t="s">
        <v>355</v>
      </c>
      <c r="E172" s="25">
        <v>0.8</v>
      </c>
    </row>
    <row r="173" spans="1:5" ht="12.75">
      <c r="A173" s="95"/>
      <c r="B173" s="95"/>
      <c r="C173" s="32" t="s">
        <v>356</v>
      </c>
      <c r="D173" s="24" t="s">
        <v>357</v>
      </c>
      <c r="E173" s="25">
        <v>0.8</v>
      </c>
    </row>
    <row r="174" spans="1:5" ht="12.75">
      <c r="A174" s="96"/>
      <c r="B174" s="96"/>
      <c r="C174" s="32" t="s">
        <v>358</v>
      </c>
      <c r="D174" s="24" t="s">
        <v>359</v>
      </c>
      <c r="E174" s="25">
        <v>1</v>
      </c>
    </row>
    <row r="175" spans="1:5" ht="12.75">
      <c r="A175" s="94">
        <v>13</v>
      </c>
      <c r="B175" s="97" t="s">
        <v>21</v>
      </c>
      <c r="C175" s="32" t="s">
        <v>360</v>
      </c>
      <c r="D175" s="24" t="s">
        <v>361</v>
      </c>
      <c r="E175" s="25">
        <v>0.15</v>
      </c>
    </row>
    <row r="176" spans="1:5" ht="12.75">
      <c r="A176" s="95"/>
      <c r="B176" s="95"/>
      <c r="C176" s="32" t="s">
        <v>362</v>
      </c>
      <c r="D176" s="24" t="s">
        <v>363</v>
      </c>
      <c r="E176" s="25">
        <v>0.05</v>
      </c>
    </row>
    <row r="177" spans="1:5" ht="12.75">
      <c r="A177" s="95"/>
      <c r="B177" s="95"/>
      <c r="C177" s="32" t="s">
        <v>364</v>
      </c>
      <c r="D177" s="24" t="s">
        <v>365</v>
      </c>
      <c r="E177" s="25">
        <v>0.25</v>
      </c>
    </row>
    <row r="178" spans="1:5" ht="12.75">
      <c r="A178" s="96"/>
      <c r="B178" s="96"/>
      <c r="C178" s="32" t="s">
        <v>366</v>
      </c>
      <c r="D178" s="24" t="s">
        <v>367</v>
      </c>
      <c r="E178" s="25">
        <v>0.05</v>
      </c>
    </row>
    <row r="179" spans="1:5" ht="12.75">
      <c r="A179" s="94">
        <v>14</v>
      </c>
      <c r="B179" s="97" t="s">
        <v>22</v>
      </c>
      <c r="C179" s="32" t="s">
        <v>368</v>
      </c>
      <c r="D179" s="24" t="s">
        <v>369</v>
      </c>
      <c r="E179" s="25">
        <v>0.5</v>
      </c>
    </row>
    <row r="180" spans="1:5" ht="12.75">
      <c r="A180" s="95"/>
      <c r="B180" s="95"/>
      <c r="C180" s="32" t="s">
        <v>370</v>
      </c>
      <c r="D180" s="24" t="s">
        <v>371</v>
      </c>
      <c r="E180" s="25">
        <v>0.5</v>
      </c>
    </row>
    <row r="181" spans="1:5" ht="12.75">
      <c r="A181" s="95"/>
      <c r="B181" s="95"/>
      <c r="C181" s="32" t="s">
        <v>372</v>
      </c>
      <c r="D181" s="24" t="s">
        <v>373</v>
      </c>
      <c r="E181" s="25">
        <v>0.5</v>
      </c>
    </row>
    <row r="182" spans="1:5" ht="12.75">
      <c r="A182" s="95"/>
      <c r="B182" s="95"/>
      <c r="C182" s="32" t="s">
        <v>374</v>
      </c>
      <c r="D182" s="24" t="s">
        <v>375</v>
      </c>
      <c r="E182" s="25">
        <v>0.5</v>
      </c>
    </row>
    <row r="183" spans="1:5" ht="12.75">
      <c r="A183" s="95"/>
      <c r="B183" s="95"/>
      <c r="C183" s="32" t="s">
        <v>376</v>
      </c>
      <c r="D183" s="24" t="s">
        <v>377</v>
      </c>
      <c r="E183" s="25">
        <v>0.5</v>
      </c>
    </row>
    <row r="184" spans="1:5" ht="12.75">
      <c r="A184" s="96"/>
      <c r="B184" s="96"/>
      <c r="C184" s="32" t="s">
        <v>378</v>
      </c>
      <c r="D184" s="24" t="s">
        <v>379</v>
      </c>
      <c r="E184" s="25">
        <v>0.5</v>
      </c>
    </row>
    <row r="185" spans="1:5" ht="12.75">
      <c r="A185" s="33"/>
    </row>
    <row r="186" spans="1:5" ht="12.75">
      <c r="A186" s="33"/>
    </row>
    <row r="188" spans="1:5" ht="12.75">
      <c r="A188" s="33"/>
    </row>
    <row r="189" spans="1:5" ht="12.75">
      <c r="A189" s="33"/>
    </row>
    <row r="190" spans="1:5" ht="12.75">
      <c r="A190" s="33"/>
    </row>
    <row r="191" spans="1:5" ht="12.75">
      <c r="A191" s="33"/>
    </row>
    <row r="192" spans="1:5" ht="12.75">
      <c r="A192" s="33"/>
    </row>
    <row r="193" spans="1:1" ht="12.75">
      <c r="A193" s="33"/>
    </row>
    <row r="194" spans="1:1" ht="12.75">
      <c r="A194" s="33"/>
    </row>
    <row r="195" spans="1:1" ht="12.75">
      <c r="A195" s="33"/>
    </row>
    <row r="196" spans="1:1" ht="12.75">
      <c r="A196" s="33"/>
    </row>
    <row r="197" spans="1:1" ht="12.75">
      <c r="A197" s="33"/>
    </row>
    <row r="198" spans="1:1" ht="12.75">
      <c r="A198" s="33"/>
    </row>
    <row r="199" spans="1:1" ht="12.75">
      <c r="A199" s="33"/>
    </row>
    <row r="200" spans="1:1" ht="12.75">
      <c r="A200" s="33"/>
    </row>
    <row r="201" spans="1:1" ht="12.75">
      <c r="A201" s="33"/>
    </row>
    <row r="202" spans="1:1" ht="12.75">
      <c r="A202" s="33"/>
    </row>
    <row r="203" spans="1:1" ht="12.75">
      <c r="A203" s="33"/>
    </row>
    <row r="204" spans="1:1" ht="12.75">
      <c r="A204" s="33"/>
    </row>
    <row r="205" spans="1:1" ht="12.75">
      <c r="A205" s="33"/>
    </row>
    <row r="206" spans="1:1" ht="12.75">
      <c r="A206" s="33"/>
    </row>
    <row r="207" spans="1:1" ht="12.75">
      <c r="A207" s="33"/>
    </row>
    <row r="208" spans="1:1" ht="12.75">
      <c r="A208" s="33"/>
    </row>
    <row r="209" spans="1:1" ht="12.75">
      <c r="A209" s="33"/>
    </row>
    <row r="210" spans="1:1" ht="12.75">
      <c r="A210" s="33"/>
    </row>
    <row r="211" spans="1:1" ht="12.75">
      <c r="A211" s="33"/>
    </row>
    <row r="212" spans="1:1" ht="12.75">
      <c r="A212" s="33"/>
    </row>
    <row r="213" spans="1:1" ht="12.75">
      <c r="A213" s="33"/>
    </row>
    <row r="214" spans="1:1" ht="12.75">
      <c r="A214" s="33"/>
    </row>
    <row r="215" spans="1:1" ht="12.75">
      <c r="A215" s="33"/>
    </row>
    <row r="216" spans="1:1" ht="12.75">
      <c r="A216" s="33"/>
    </row>
    <row r="217" spans="1:1" ht="12.75">
      <c r="A217" s="33"/>
    </row>
    <row r="218" spans="1:1" ht="12.75">
      <c r="A218" s="33"/>
    </row>
    <row r="219" spans="1:1" ht="12.75">
      <c r="A219" s="33"/>
    </row>
    <row r="220" spans="1:1" ht="12.75">
      <c r="A220" s="33"/>
    </row>
    <row r="221" spans="1:1" ht="12.75">
      <c r="A221" s="33"/>
    </row>
    <row r="222" spans="1:1" ht="12.75">
      <c r="A222" s="33"/>
    </row>
    <row r="223" spans="1:1" ht="12.75">
      <c r="A223" s="33"/>
    </row>
    <row r="224" spans="1:1" ht="12.75">
      <c r="A224" s="33"/>
    </row>
    <row r="225" spans="1:1" ht="12.75">
      <c r="A225" s="33"/>
    </row>
    <row r="226" spans="1:1" ht="12.75">
      <c r="A226" s="33"/>
    </row>
    <row r="227" spans="1:1" ht="12.75">
      <c r="A227" s="33"/>
    </row>
    <row r="228" spans="1:1" ht="12.75">
      <c r="A228" s="33"/>
    </row>
    <row r="229" spans="1:1" ht="12.75">
      <c r="A229" s="33"/>
    </row>
    <row r="230" spans="1:1" ht="12.75">
      <c r="A230" s="33"/>
    </row>
    <row r="231" spans="1:1" ht="12.75">
      <c r="A231" s="33"/>
    </row>
    <row r="232" spans="1:1" ht="12.75">
      <c r="A232" s="33"/>
    </row>
    <row r="233" spans="1:1" ht="12.75">
      <c r="A233" s="33"/>
    </row>
    <row r="234" spans="1:1" ht="12.75">
      <c r="A234" s="33"/>
    </row>
    <row r="235" spans="1:1" ht="12.75">
      <c r="A235" s="33"/>
    </row>
    <row r="236" spans="1:1" ht="12.75">
      <c r="A236" s="33"/>
    </row>
    <row r="237" spans="1:1" ht="12.75">
      <c r="A237" s="33"/>
    </row>
    <row r="238" spans="1:1" ht="12.75">
      <c r="A238" s="33"/>
    </row>
    <row r="239" spans="1:1" ht="12.75">
      <c r="A239" s="33"/>
    </row>
    <row r="240" spans="1:1" ht="12.75">
      <c r="A240" s="33"/>
    </row>
    <row r="241" spans="1:1" ht="12.75">
      <c r="A241" s="33"/>
    </row>
    <row r="242" spans="1:1" ht="12.75">
      <c r="A242" s="33"/>
    </row>
    <row r="243" spans="1:1" ht="12.75">
      <c r="A243" s="33"/>
    </row>
    <row r="244" spans="1:1" ht="12.75">
      <c r="A244" s="33"/>
    </row>
    <row r="245" spans="1:1" ht="12.75">
      <c r="A245" s="33"/>
    </row>
    <row r="246" spans="1:1" ht="12.75">
      <c r="A246" s="33"/>
    </row>
    <row r="247" spans="1:1" ht="12.75">
      <c r="A247" s="33"/>
    </row>
    <row r="248" spans="1:1" ht="12.75">
      <c r="A248" s="33"/>
    </row>
    <row r="249" spans="1:1" ht="12.75">
      <c r="A249" s="33"/>
    </row>
    <row r="250" spans="1:1" ht="12.75">
      <c r="A250" s="33"/>
    </row>
    <row r="251" spans="1:1" ht="12.75">
      <c r="A251" s="33"/>
    </row>
    <row r="252" spans="1:1" ht="12.75">
      <c r="A252" s="33"/>
    </row>
    <row r="253" spans="1:1" ht="12.75">
      <c r="A253" s="33"/>
    </row>
    <row r="254" spans="1:1" ht="12.75">
      <c r="A254" s="33"/>
    </row>
    <row r="255" spans="1:1" ht="12.75">
      <c r="A255" s="33"/>
    </row>
    <row r="256" spans="1:1" ht="12.75">
      <c r="A256" s="33"/>
    </row>
    <row r="257" spans="1:1" ht="12.75">
      <c r="A257" s="33"/>
    </row>
    <row r="258" spans="1:1" ht="12.75">
      <c r="A258" s="33"/>
    </row>
    <row r="259" spans="1:1" ht="12.75">
      <c r="A259" s="33"/>
    </row>
    <row r="260" spans="1:1" ht="12.75">
      <c r="A260" s="33"/>
    </row>
    <row r="261" spans="1:1" ht="12.75">
      <c r="A261" s="33"/>
    </row>
    <row r="262" spans="1:1" ht="12.75">
      <c r="A262" s="33"/>
    </row>
    <row r="263" spans="1:1" ht="12.75">
      <c r="A263" s="33"/>
    </row>
    <row r="264" spans="1:1" ht="12.75">
      <c r="A264" s="33"/>
    </row>
    <row r="265" spans="1:1" ht="12.75">
      <c r="A265" s="33"/>
    </row>
    <row r="266" spans="1:1" ht="12.75">
      <c r="A266" s="33"/>
    </row>
    <row r="267" spans="1:1" ht="12.75">
      <c r="A267" s="33"/>
    </row>
    <row r="268" spans="1:1" ht="12.75">
      <c r="A268" s="33"/>
    </row>
    <row r="269" spans="1:1" ht="12.75">
      <c r="A269" s="33"/>
    </row>
    <row r="270" spans="1:1" ht="12.75">
      <c r="A270" s="33"/>
    </row>
    <row r="271" spans="1:1" ht="12.75">
      <c r="A271" s="33"/>
    </row>
    <row r="272" spans="1:1" ht="12.75">
      <c r="A272" s="33"/>
    </row>
    <row r="273" spans="1:1" ht="12.75">
      <c r="A273" s="33"/>
    </row>
    <row r="274" spans="1:1" ht="12.75">
      <c r="A274" s="33"/>
    </row>
    <row r="275" spans="1:1" ht="12.75">
      <c r="A275" s="33"/>
    </row>
    <row r="276" spans="1:1" ht="12.75">
      <c r="A276" s="33"/>
    </row>
    <row r="277" spans="1:1" ht="12.75">
      <c r="A277" s="33"/>
    </row>
    <row r="278" spans="1:1" ht="12.75">
      <c r="A278" s="33"/>
    </row>
    <row r="279" spans="1:1" ht="12.75">
      <c r="A279" s="33"/>
    </row>
    <row r="280" spans="1:1" ht="12.75">
      <c r="A280" s="33"/>
    </row>
    <row r="281" spans="1:1" ht="12.75">
      <c r="A281" s="33"/>
    </row>
    <row r="282" spans="1:1" ht="12.75">
      <c r="A282" s="33"/>
    </row>
    <row r="283" spans="1:1" ht="12.75">
      <c r="A283" s="33"/>
    </row>
    <row r="284" spans="1:1" ht="12.75">
      <c r="A284" s="33"/>
    </row>
    <row r="285" spans="1:1" ht="12.75">
      <c r="A285" s="33"/>
    </row>
    <row r="286" spans="1:1" ht="12.75">
      <c r="A286" s="33"/>
    </row>
    <row r="287" spans="1:1" ht="12.75">
      <c r="A287" s="33"/>
    </row>
    <row r="288" spans="1:1" ht="12.75">
      <c r="A288" s="33"/>
    </row>
    <row r="289" spans="1:1" ht="12.75">
      <c r="A289" s="33"/>
    </row>
    <row r="290" spans="1:1" ht="12.75">
      <c r="A290" s="33"/>
    </row>
    <row r="291" spans="1:1" ht="12.75">
      <c r="A291" s="33"/>
    </row>
    <row r="292" spans="1:1" ht="12.75">
      <c r="A292" s="33"/>
    </row>
    <row r="293" spans="1:1" ht="12.75">
      <c r="A293" s="33"/>
    </row>
    <row r="294" spans="1:1" ht="12.75">
      <c r="A294" s="33"/>
    </row>
    <row r="295" spans="1:1" ht="12.75">
      <c r="A295" s="33"/>
    </row>
    <row r="296" spans="1:1" ht="12.75">
      <c r="A296" s="33"/>
    </row>
    <row r="297" spans="1:1" ht="12.75">
      <c r="A297" s="33"/>
    </row>
    <row r="298" spans="1:1" ht="12.75">
      <c r="A298" s="33"/>
    </row>
    <row r="299" spans="1:1" ht="12.75">
      <c r="A299" s="33"/>
    </row>
    <row r="300" spans="1:1" ht="12.75">
      <c r="A300" s="33"/>
    </row>
    <row r="301" spans="1:1" ht="12.75">
      <c r="A301" s="33"/>
    </row>
    <row r="302" spans="1:1" ht="12.75">
      <c r="A302" s="33"/>
    </row>
    <row r="303" spans="1:1" ht="12.75">
      <c r="A303" s="33"/>
    </row>
    <row r="304" spans="1:1" ht="12.75">
      <c r="A304" s="33"/>
    </row>
    <row r="305" spans="1:1" ht="12.75">
      <c r="A305" s="33"/>
    </row>
    <row r="306" spans="1:1" ht="12.75">
      <c r="A306" s="33"/>
    </row>
    <row r="307" spans="1:1" ht="12.75">
      <c r="A307" s="33"/>
    </row>
    <row r="308" spans="1:1" ht="12.75">
      <c r="A308" s="33"/>
    </row>
    <row r="309" spans="1:1" ht="12.75">
      <c r="A309" s="33"/>
    </row>
    <row r="310" spans="1:1" ht="12.75">
      <c r="A310" s="33"/>
    </row>
    <row r="311" spans="1:1" ht="12.75">
      <c r="A311" s="33"/>
    </row>
    <row r="312" spans="1:1" ht="12.75">
      <c r="A312" s="33"/>
    </row>
    <row r="313" spans="1:1" ht="12.75">
      <c r="A313" s="33"/>
    </row>
    <row r="314" spans="1:1" ht="12.75">
      <c r="A314" s="33"/>
    </row>
    <row r="315" spans="1:1" ht="12.75">
      <c r="A315" s="33"/>
    </row>
    <row r="316" spans="1:1" ht="12.75">
      <c r="A316" s="33"/>
    </row>
    <row r="317" spans="1:1" ht="12.75">
      <c r="A317" s="33"/>
    </row>
    <row r="318" spans="1:1" ht="12.75">
      <c r="A318" s="33"/>
    </row>
    <row r="319" spans="1:1" ht="12.75">
      <c r="A319" s="33"/>
    </row>
    <row r="320" spans="1:1" ht="12.75">
      <c r="A320" s="33"/>
    </row>
    <row r="321" spans="1:1" ht="12.75">
      <c r="A321" s="33"/>
    </row>
    <row r="322" spans="1:1" ht="12.75">
      <c r="A322" s="33"/>
    </row>
    <row r="323" spans="1:1" ht="12.75">
      <c r="A323" s="33"/>
    </row>
    <row r="324" spans="1:1" ht="12.75">
      <c r="A324" s="33"/>
    </row>
    <row r="325" spans="1:1" ht="12.75">
      <c r="A325" s="33"/>
    </row>
    <row r="326" spans="1:1" ht="12.75">
      <c r="A326" s="33"/>
    </row>
    <row r="327" spans="1:1" ht="12.75">
      <c r="A327" s="33"/>
    </row>
    <row r="328" spans="1:1" ht="12.75">
      <c r="A328" s="33"/>
    </row>
    <row r="329" spans="1:1" ht="12.75">
      <c r="A329" s="33"/>
    </row>
    <row r="330" spans="1:1" ht="12.75">
      <c r="A330" s="33"/>
    </row>
    <row r="331" spans="1:1" ht="12.75">
      <c r="A331" s="33"/>
    </row>
    <row r="332" spans="1:1" ht="12.75">
      <c r="A332" s="33"/>
    </row>
    <row r="333" spans="1:1" ht="12.75">
      <c r="A333" s="33"/>
    </row>
    <row r="334" spans="1:1" ht="12.75">
      <c r="A334" s="33"/>
    </row>
    <row r="335" spans="1:1" ht="12.75">
      <c r="A335" s="33"/>
    </row>
    <row r="336" spans="1:1" ht="12.75">
      <c r="A336" s="33"/>
    </row>
    <row r="337" spans="1:1" ht="12.75">
      <c r="A337" s="33"/>
    </row>
    <row r="338" spans="1:1" ht="12.75">
      <c r="A338" s="33"/>
    </row>
    <row r="339" spans="1:1" ht="12.75">
      <c r="A339" s="33"/>
    </row>
    <row r="340" spans="1:1" ht="12.75">
      <c r="A340" s="33"/>
    </row>
    <row r="341" spans="1:1" ht="12.75">
      <c r="A341" s="33"/>
    </row>
    <row r="342" spans="1:1" ht="12.75">
      <c r="A342" s="33"/>
    </row>
    <row r="343" spans="1:1" ht="12.75">
      <c r="A343" s="33"/>
    </row>
    <row r="344" spans="1:1" ht="12.75">
      <c r="A344" s="33"/>
    </row>
    <row r="345" spans="1:1" ht="12.75">
      <c r="A345" s="33"/>
    </row>
    <row r="346" spans="1:1" ht="12.75">
      <c r="A346" s="33"/>
    </row>
    <row r="347" spans="1:1" ht="12.75">
      <c r="A347" s="33"/>
    </row>
    <row r="348" spans="1:1" ht="12.75">
      <c r="A348" s="33"/>
    </row>
    <row r="349" spans="1:1" ht="12.75">
      <c r="A349" s="33"/>
    </row>
    <row r="350" spans="1:1" ht="12.75">
      <c r="A350" s="33"/>
    </row>
    <row r="351" spans="1:1" ht="12.75">
      <c r="A351" s="33"/>
    </row>
    <row r="352" spans="1:1" ht="12.75">
      <c r="A352" s="33"/>
    </row>
    <row r="353" spans="1:1" ht="12.75">
      <c r="A353" s="33"/>
    </row>
    <row r="354" spans="1:1" ht="12.75">
      <c r="A354" s="33"/>
    </row>
    <row r="355" spans="1:1" ht="12.75">
      <c r="A355" s="33"/>
    </row>
    <row r="356" spans="1:1" ht="12.75">
      <c r="A356" s="33"/>
    </row>
    <row r="357" spans="1:1" ht="12.75">
      <c r="A357" s="33"/>
    </row>
    <row r="358" spans="1:1" ht="12.75">
      <c r="A358" s="33"/>
    </row>
    <row r="359" spans="1:1" ht="12.75">
      <c r="A359" s="33"/>
    </row>
    <row r="360" spans="1:1" ht="12.75">
      <c r="A360" s="33"/>
    </row>
    <row r="361" spans="1:1" ht="12.75">
      <c r="A361" s="33"/>
    </row>
    <row r="362" spans="1:1" ht="12.75">
      <c r="A362" s="33"/>
    </row>
    <row r="363" spans="1:1" ht="12.75">
      <c r="A363" s="33"/>
    </row>
    <row r="364" spans="1:1" ht="12.75">
      <c r="A364" s="33"/>
    </row>
    <row r="365" spans="1:1" ht="12.75">
      <c r="A365" s="33"/>
    </row>
    <row r="366" spans="1:1" ht="12.75">
      <c r="A366" s="33"/>
    </row>
    <row r="367" spans="1:1" ht="12.75">
      <c r="A367" s="33"/>
    </row>
    <row r="368" spans="1:1" ht="12.75">
      <c r="A368" s="33"/>
    </row>
    <row r="369" spans="1:1" ht="12.75">
      <c r="A369" s="33"/>
    </row>
    <row r="370" spans="1:1" ht="12.75">
      <c r="A370" s="33"/>
    </row>
    <row r="371" spans="1:1" ht="12.75">
      <c r="A371" s="33"/>
    </row>
    <row r="372" spans="1:1" ht="12.75">
      <c r="A372" s="33"/>
    </row>
    <row r="373" spans="1:1" ht="12.75">
      <c r="A373" s="33"/>
    </row>
    <row r="374" spans="1:1" ht="12.75">
      <c r="A374" s="33"/>
    </row>
    <row r="375" spans="1:1" ht="12.75">
      <c r="A375" s="33"/>
    </row>
    <row r="376" spans="1:1" ht="12.75">
      <c r="A376" s="33"/>
    </row>
    <row r="377" spans="1:1" ht="12.75">
      <c r="A377" s="33"/>
    </row>
    <row r="378" spans="1:1" ht="12.75">
      <c r="A378" s="33"/>
    </row>
    <row r="379" spans="1:1" ht="12.75">
      <c r="A379" s="33"/>
    </row>
    <row r="380" spans="1:1" ht="12.75">
      <c r="A380" s="33"/>
    </row>
    <row r="381" spans="1:1" ht="12.75">
      <c r="A381" s="33"/>
    </row>
    <row r="382" spans="1:1" ht="12.75">
      <c r="A382" s="33"/>
    </row>
    <row r="383" spans="1:1" ht="12.75">
      <c r="A383" s="33"/>
    </row>
    <row r="384" spans="1:1" ht="12.75">
      <c r="A384" s="33"/>
    </row>
    <row r="385" spans="1:1" ht="12.75">
      <c r="A385" s="33"/>
    </row>
    <row r="386" spans="1:1" ht="12.75">
      <c r="A386" s="33"/>
    </row>
    <row r="387" spans="1:1" ht="12.75">
      <c r="A387" s="33"/>
    </row>
    <row r="388" spans="1:1" ht="12.75">
      <c r="A388" s="33"/>
    </row>
    <row r="389" spans="1:1" ht="12.75">
      <c r="A389" s="33"/>
    </row>
    <row r="390" spans="1:1" ht="12.75">
      <c r="A390" s="33"/>
    </row>
    <row r="391" spans="1:1" ht="12.75">
      <c r="A391" s="33"/>
    </row>
    <row r="392" spans="1:1" ht="12.75">
      <c r="A392" s="33"/>
    </row>
    <row r="393" spans="1:1" ht="12.75">
      <c r="A393" s="33"/>
    </row>
    <row r="394" spans="1:1" ht="12.75">
      <c r="A394" s="33"/>
    </row>
    <row r="395" spans="1:1" ht="12.75">
      <c r="A395" s="33"/>
    </row>
    <row r="396" spans="1:1" ht="12.75">
      <c r="A396" s="33"/>
    </row>
    <row r="397" spans="1:1" ht="12.75">
      <c r="A397" s="33"/>
    </row>
    <row r="398" spans="1:1" ht="12.75">
      <c r="A398" s="33"/>
    </row>
    <row r="399" spans="1:1" ht="12.75">
      <c r="A399" s="33"/>
    </row>
    <row r="400" spans="1:1" ht="12.75">
      <c r="A400" s="33"/>
    </row>
    <row r="401" spans="1:1" ht="12.75">
      <c r="A401" s="33"/>
    </row>
    <row r="402" spans="1:1" ht="12.75">
      <c r="A402" s="33"/>
    </row>
    <row r="403" spans="1:1" ht="12.75">
      <c r="A403" s="33"/>
    </row>
    <row r="404" spans="1:1" ht="12.75">
      <c r="A404" s="33"/>
    </row>
    <row r="405" spans="1:1" ht="12.75">
      <c r="A405" s="33"/>
    </row>
    <row r="406" spans="1:1" ht="12.75">
      <c r="A406" s="33"/>
    </row>
    <row r="407" spans="1:1" ht="12.75">
      <c r="A407" s="33"/>
    </row>
    <row r="408" spans="1:1" ht="12.75">
      <c r="A408" s="33"/>
    </row>
    <row r="409" spans="1:1" ht="12.75">
      <c r="A409" s="33"/>
    </row>
    <row r="410" spans="1:1" ht="12.75">
      <c r="A410" s="33"/>
    </row>
    <row r="411" spans="1:1" ht="12.75">
      <c r="A411" s="33"/>
    </row>
    <row r="412" spans="1:1" ht="12.75">
      <c r="A412" s="33"/>
    </row>
    <row r="413" spans="1:1" ht="12.75">
      <c r="A413" s="33"/>
    </row>
    <row r="414" spans="1:1" ht="12.75">
      <c r="A414" s="33"/>
    </row>
    <row r="415" spans="1:1" ht="12.75">
      <c r="A415" s="33"/>
    </row>
    <row r="416" spans="1:1" ht="12.75">
      <c r="A416" s="33"/>
    </row>
    <row r="417" spans="1:1" ht="12.75">
      <c r="A417" s="33"/>
    </row>
    <row r="418" spans="1:1" ht="12.75">
      <c r="A418" s="33"/>
    </row>
    <row r="419" spans="1:1" ht="12.75">
      <c r="A419" s="33"/>
    </row>
    <row r="420" spans="1:1" ht="12.75">
      <c r="A420" s="33"/>
    </row>
    <row r="421" spans="1:1" ht="12.75">
      <c r="A421" s="33"/>
    </row>
    <row r="422" spans="1:1" ht="12.75">
      <c r="A422" s="33"/>
    </row>
    <row r="423" spans="1:1" ht="12.75">
      <c r="A423" s="33"/>
    </row>
    <row r="424" spans="1:1" ht="12.75">
      <c r="A424" s="33"/>
    </row>
    <row r="425" spans="1:1" ht="12.75">
      <c r="A425" s="33"/>
    </row>
    <row r="426" spans="1:1" ht="12.75">
      <c r="A426" s="33"/>
    </row>
    <row r="427" spans="1:1" ht="12.75">
      <c r="A427" s="33"/>
    </row>
    <row r="428" spans="1:1" ht="12.75">
      <c r="A428" s="33"/>
    </row>
    <row r="429" spans="1:1" ht="12.75">
      <c r="A429" s="33"/>
    </row>
    <row r="430" spans="1:1" ht="12.75">
      <c r="A430" s="33"/>
    </row>
    <row r="431" spans="1:1" ht="12.75">
      <c r="A431" s="33"/>
    </row>
    <row r="432" spans="1:1" ht="12.75">
      <c r="A432" s="33"/>
    </row>
    <row r="433" spans="1:1" ht="12.75">
      <c r="A433" s="33"/>
    </row>
    <row r="434" spans="1:1" ht="12.75">
      <c r="A434" s="33"/>
    </row>
    <row r="435" spans="1:1" ht="12.75">
      <c r="A435" s="33"/>
    </row>
    <row r="436" spans="1:1" ht="12.75">
      <c r="A436" s="33"/>
    </row>
    <row r="437" spans="1:1" ht="12.75">
      <c r="A437" s="33"/>
    </row>
    <row r="438" spans="1:1" ht="12.75">
      <c r="A438" s="33"/>
    </row>
    <row r="439" spans="1:1" ht="12.75">
      <c r="A439" s="33"/>
    </row>
    <row r="440" spans="1:1" ht="12.75">
      <c r="A440" s="33"/>
    </row>
    <row r="441" spans="1:1" ht="12.75">
      <c r="A441" s="33"/>
    </row>
    <row r="442" spans="1:1" ht="12.75">
      <c r="A442" s="33"/>
    </row>
    <row r="443" spans="1:1" ht="12.75">
      <c r="A443" s="33"/>
    </row>
    <row r="444" spans="1:1" ht="12.75">
      <c r="A444" s="33"/>
    </row>
    <row r="445" spans="1:1" ht="12.75">
      <c r="A445" s="33"/>
    </row>
    <row r="446" spans="1:1" ht="12.75">
      <c r="A446" s="33"/>
    </row>
    <row r="447" spans="1:1" ht="12.75">
      <c r="A447" s="33"/>
    </row>
    <row r="448" spans="1:1" ht="12.75">
      <c r="A448" s="33"/>
    </row>
    <row r="449" spans="1:1" ht="12.75">
      <c r="A449" s="33"/>
    </row>
    <row r="450" spans="1:1" ht="12.75">
      <c r="A450" s="33"/>
    </row>
    <row r="451" spans="1:1" ht="12.75">
      <c r="A451" s="33"/>
    </row>
    <row r="452" spans="1:1" ht="12.75">
      <c r="A452" s="33"/>
    </row>
    <row r="453" spans="1:1" ht="12.75">
      <c r="A453" s="33"/>
    </row>
    <row r="454" spans="1:1" ht="12.75">
      <c r="A454" s="33"/>
    </row>
    <row r="455" spans="1:1" ht="12.75">
      <c r="A455" s="33"/>
    </row>
    <row r="456" spans="1:1" ht="12.75">
      <c r="A456" s="33"/>
    </row>
    <row r="457" spans="1:1" ht="12.75">
      <c r="A457" s="33"/>
    </row>
    <row r="458" spans="1:1" ht="12.75">
      <c r="A458" s="33"/>
    </row>
    <row r="459" spans="1:1" ht="12.75">
      <c r="A459" s="33"/>
    </row>
    <row r="460" spans="1:1" ht="12.75">
      <c r="A460" s="33"/>
    </row>
    <row r="461" spans="1:1" ht="12.75">
      <c r="A461" s="33"/>
    </row>
    <row r="462" spans="1:1" ht="12.75">
      <c r="A462" s="33"/>
    </row>
    <row r="463" spans="1:1" ht="12.75">
      <c r="A463" s="33"/>
    </row>
    <row r="464" spans="1:1" ht="12.75">
      <c r="A464" s="33"/>
    </row>
    <row r="465" spans="1:1" ht="12.75">
      <c r="A465" s="33"/>
    </row>
    <row r="466" spans="1:1" ht="12.75">
      <c r="A466" s="33"/>
    </row>
    <row r="467" spans="1:1" ht="12.75">
      <c r="A467" s="33"/>
    </row>
    <row r="468" spans="1:1" ht="12.75">
      <c r="A468" s="33"/>
    </row>
    <row r="469" spans="1:1" ht="12.75">
      <c r="A469" s="33"/>
    </row>
    <row r="470" spans="1:1" ht="12.75">
      <c r="A470" s="33"/>
    </row>
    <row r="471" spans="1:1" ht="12.75">
      <c r="A471" s="33"/>
    </row>
    <row r="472" spans="1:1" ht="12.75">
      <c r="A472" s="33"/>
    </row>
    <row r="473" spans="1:1" ht="12.75">
      <c r="A473" s="33"/>
    </row>
    <row r="474" spans="1:1" ht="12.75">
      <c r="A474" s="33"/>
    </row>
    <row r="475" spans="1:1" ht="12.75">
      <c r="A475" s="33"/>
    </row>
    <row r="476" spans="1:1" ht="12.75">
      <c r="A476" s="33"/>
    </row>
    <row r="477" spans="1:1" ht="12.75">
      <c r="A477" s="33"/>
    </row>
    <row r="478" spans="1:1" ht="12.75">
      <c r="A478" s="33"/>
    </row>
    <row r="479" spans="1:1" ht="12.75">
      <c r="A479" s="33"/>
    </row>
    <row r="480" spans="1:1" ht="12.75">
      <c r="A480" s="33"/>
    </row>
    <row r="481" spans="1:1" ht="12.75">
      <c r="A481" s="33"/>
    </row>
    <row r="482" spans="1:1" ht="12.75">
      <c r="A482" s="33"/>
    </row>
    <row r="483" spans="1:1" ht="12.75">
      <c r="A483" s="33"/>
    </row>
    <row r="484" spans="1:1" ht="12.75">
      <c r="A484" s="33"/>
    </row>
    <row r="485" spans="1:1" ht="12.75">
      <c r="A485" s="33"/>
    </row>
    <row r="486" spans="1:1" ht="12.75">
      <c r="A486" s="33"/>
    </row>
    <row r="487" spans="1:1" ht="12.75">
      <c r="A487" s="33"/>
    </row>
    <row r="488" spans="1:1" ht="12.75">
      <c r="A488" s="33"/>
    </row>
    <row r="489" spans="1:1" ht="12.75">
      <c r="A489" s="33"/>
    </row>
    <row r="490" spans="1:1" ht="12.75">
      <c r="A490" s="33"/>
    </row>
    <row r="491" spans="1:1" ht="12.75">
      <c r="A491" s="33"/>
    </row>
    <row r="492" spans="1:1" ht="12.75">
      <c r="A492" s="33"/>
    </row>
    <row r="493" spans="1:1" ht="12.75">
      <c r="A493" s="33"/>
    </row>
    <row r="494" spans="1:1" ht="12.75">
      <c r="A494" s="33"/>
    </row>
    <row r="495" spans="1:1" ht="12.75">
      <c r="A495" s="33"/>
    </row>
    <row r="496" spans="1:1" ht="12.75">
      <c r="A496" s="33"/>
    </row>
    <row r="497" spans="1:1" ht="12.75">
      <c r="A497" s="33"/>
    </row>
    <row r="498" spans="1:1" ht="12.75">
      <c r="A498" s="33"/>
    </row>
    <row r="499" spans="1:1" ht="12.75">
      <c r="A499" s="33"/>
    </row>
    <row r="500" spans="1:1" ht="12.75">
      <c r="A500" s="33"/>
    </row>
    <row r="501" spans="1:1" ht="12.75">
      <c r="A501" s="33"/>
    </row>
    <row r="502" spans="1:1" ht="12.75">
      <c r="A502" s="33"/>
    </row>
    <row r="503" spans="1:1" ht="12.75">
      <c r="A503" s="33"/>
    </row>
    <row r="504" spans="1:1" ht="12.75">
      <c r="A504" s="33"/>
    </row>
    <row r="505" spans="1:1" ht="12.75">
      <c r="A505" s="33"/>
    </row>
    <row r="506" spans="1:1" ht="12.75">
      <c r="A506" s="33"/>
    </row>
    <row r="507" spans="1:1" ht="12.75">
      <c r="A507" s="33"/>
    </row>
    <row r="508" spans="1:1" ht="12.75">
      <c r="A508" s="33"/>
    </row>
    <row r="509" spans="1:1" ht="12.75">
      <c r="A509" s="33"/>
    </row>
    <row r="510" spans="1:1" ht="12.75">
      <c r="A510" s="33"/>
    </row>
    <row r="511" spans="1:1" ht="12.75">
      <c r="A511" s="33"/>
    </row>
    <row r="512" spans="1:1" ht="12.75">
      <c r="A512" s="33"/>
    </row>
    <row r="513" spans="1:1" ht="12.75">
      <c r="A513" s="33"/>
    </row>
    <row r="514" spans="1:1" ht="12.75">
      <c r="A514" s="33"/>
    </row>
    <row r="515" spans="1:1" ht="12.75">
      <c r="A515" s="33"/>
    </row>
    <row r="516" spans="1:1" ht="12.75">
      <c r="A516" s="33"/>
    </row>
    <row r="517" spans="1:1" ht="12.75">
      <c r="A517" s="33"/>
    </row>
    <row r="518" spans="1:1" ht="12.75">
      <c r="A518" s="33"/>
    </row>
    <row r="519" spans="1:1" ht="12.75">
      <c r="A519" s="33"/>
    </row>
    <row r="520" spans="1:1" ht="12.75">
      <c r="A520" s="33"/>
    </row>
    <row r="521" spans="1:1" ht="12.75">
      <c r="A521" s="33"/>
    </row>
    <row r="522" spans="1:1" ht="12.75">
      <c r="A522" s="33"/>
    </row>
    <row r="523" spans="1:1" ht="12.75">
      <c r="A523" s="33"/>
    </row>
    <row r="524" spans="1:1" ht="12.75">
      <c r="A524" s="33"/>
    </row>
    <row r="525" spans="1:1" ht="12.75">
      <c r="A525" s="33"/>
    </row>
    <row r="526" spans="1:1" ht="12.75">
      <c r="A526" s="33"/>
    </row>
    <row r="527" spans="1:1" ht="12.75">
      <c r="A527" s="33"/>
    </row>
    <row r="528" spans="1:1" ht="12.75">
      <c r="A528" s="33"/>
    </row>
    <row r="529" spans="1:1" ht="12.75">
      <c r="A529" s="33"/>
    </row>
    <row r="530" spans="1:1" ht="12.75">
      <c r="A530" s="33"/>
    </row>
    <row r="531" spans="1:1" ht="12.75">
      <c r="A531" s="33"/>
    </row>
    <row r="532" spans="1:1" ht="12.75">
      <c r="A532" s="33"/>
    </row>
    <row r="533" spans="1:1" ht="12.75">
      <c r="A533" s="33"/>
    </row>
    <row r="534" spans="1:1" ht="12.75">
      <c r="A534" s="33"/>
    </row>
    <row r="535" spans="1:1" ht="12.75">
      <c r="A535" s="33"/>
    </row>
    <row r="536" spans="1:1" ht="12.75">
      <c r="A536" s="33"/>
    </row>
    <row r="537" spans="1:1" ht="12.75">
      <c r="A537" s="33"/>
    </row>
    <row r="538" spans="1:1" ht="12.75">
      <c r="A538" s="33"/>
    </row>
    <row r="539" spans="1:1" ht="12.75">
      <c r="A539" s="33"/>
    </row>
    <row r="540" spans="1:1" ht="12.75">
      <c r="A540" s="33"/>
    </row>
    <row r="541" spans="1:1" ht="12.75">
      <c r="A541" s="33"/>
    </row>
    <row r="542" spans="1:1" ht="12.75">
      <c r="A542" s="33"/>
    </row>
    <row r="543" spans="1:1" ht="12.75">
      <c r="A543" s="33"/>
    </row>
    <row r="544" spans="1:1" ht="12.75">
      <c r="A544" s="33"/>
    </row>
    <row r="545" spans="1:1" ht="12.75">
      <c r="A545" s="33"/>
    </row>
    <row r="546" spans="1:1" ht="12.75">
      <c r="A546" s="33"/>
    </row>
    <row r="547" spans="1:1" ht="12.75">
      <c r="A547" s="33"/>
    </row>
    <row r="548" spans="1:1" ht="12.75">
      <c r="A548" s="33"/>
    </row>
    <row r="549" spans="1:1" ht="12.75">
      <c r="A549" s="33"/>
    </row>
    <row r="550" spans="1:1" ht="12.75">
      <c r="A550" s="33"/>
    </row>
    <row r="551" spans="1:1" ht="12.75">
      <c r="A551" s="33"/>
    </row>
    <row r="552" spans="1:1" ht="12.75">
      <c r="A552" s="33"/>
    </row>
    <row r="553" spans="1:1" ht="12.75">
      <c r="A553" s="33"/>
    </row>
    <row r="554" spans="1:1" ht="12.75">
      <c r="A554" s="33"/>
    </row>
    <row r="555" spans="1:1" ht="12.75">
      <c r="A555" s="33"/>
    </row>
    <row r="556" spans="1:1" ht="12.75">
      <c r="A556" s="33"/>
    </row>
    <row r="557" spans="1:1" ht="12.75">
      <c r="A557" s="33"/>
    </row>
    <row r="558" spans="1:1" ht="12.75">
      <c r="A558" s="33"/>
    </row>
    <row r="559" spans="1:1" ht="12.75">
      <c r="A559" s="33"/>
    </row>
    <row r="560" spans="1:1" ht="12.75">
      <c r="A560" s="33"/>
    </row>
    <row r="561" spans="1:1" ht="12.75">
      <c r="A561" s="33"/>
    </row>
    <row r="562" spans="1:1" ht="12.75">
      <c r="A562" s="33"/>
    </row>
    <row r="563" spans="1:1" ht="12.75">
      <c r="A563" s="33"/>
    </row>
    <row r="564" spans="1:1" ht="12.75">
      <c r="A564" s="33"/>
    </row>
    <row r="565" spans="1:1" ht="12.75">
      <c r="A565" s="33"/>
    </row>
    <row r="566" spans="1:1" ht="12.75">
      <c r="A566" s="33"/>
    </row>
    <row r="567" spans="1:1" ht="12.75">
      <c r="A567" s="33"/>
    </row>
    <row r="568" spans="1:1" ht="12.75">
      <c r="A568" s="33"/>
    </row>
    <row r="569" spans="1:1" ht="12.75">
      <c r="A569" s="33"/>
    </row>
    <row r="570" spans="1:1" ht="12.75">
      <c r="A570" s="33"/>
    </row>
    <row r="571" spans="1:1" ht="12.75">
      <c r="A571" s="33"/>
    </row>
    <row r="572" spans="1:1" ht="12.75">
      <c r="A572" s="33"/>
    </row>
    <row r="573" spans="1:1" ht="12.75">
      <c r="A573" s="33"/>
    </row>
    <row r="574" spans="1:1" ht="12.75">
      <c r="A574" s="33"/>
    </row>
    <row r="575" spans="1:1" ht="12.75">
      <c r="A575" s="33"/>
    </row>
    <row r="576" spans="1:1" ht="12.75">
      <c r="A576" s="33"/>
    </row>
    <row r="577" spans="1:1" ht="12.75">
      <c r="A577" s="33"/>
    </row>
    <row r="578" spans="1:1" ht="12.75">
      <c r="A578" s="33"/>
    </row>
    <row r="579" spans="1:1" ht="12.75">
      <c r="A579" s="33"/>
    </row>
    <row r="580" spans="1:1" ht="12.75">
      <c r="A580" s="33"/>
    </row>
    <row r="581" spans="1:1" ht="12.75">
      <c r="A581" s="33"/>
    </row>
    <row r="582" spans="1:1" ht="12.75">
      <c r="A582" s="33"/>
    </row>
    <row r="583" spans="1:1" ht="12.75">
      <c r="A583" s="33"/>
    </row>
    <row r="584" spans="1:1" ht="12.75">
      <c r="A584" s="33"/>
    </row>
    <row r="585" spans="1:1" ht="12.75">
      <c r="A585" s="33"/>
    </row>
    <row r="586" spans="1:1" ht="12.75">
      <c r="A586" s="33"/>
    </row>
    <row r="587" spans="1:1" ht="12.75">
      <c r="A587" s="33"/>
    </row>
    <row r="588" spans="1:1" ht="12.75">
      <c r="A588" s="33"/>
    </row>
    <row r="589" spans="1:1" ht="12.75">
      <c r="A589" s="33"/>
    </row>
    <row r="590" spans="1:1" ht="12.75">
      <c r="A590" s="33"/>
    </row>
    <row r="591" spans="1:1" ht="12.75">
      <c r="A591" s="33"/>
    </row>
    <row r="592" spans="1:1" ht="12.75">
      <c r="A592" s="33"/>
    </row>
    <row r="593" spans="1:1" ht="12.75">
      <c r="A593" s="33"/>
    </row>
    <row r="594" spans="1:1" ht="12.75">
      <c r="A594" s="33"/>
    </row>
    <row r="595" spans="1:1" ht="12.75">
      <c r="A595" s="33"/>
    </row>
    <row r="596" spans="1:1" ht="12.75">
      <c r="A596" s="33"/>
    </row>
    <row r="597" spans="1:1" ht="12.75">
      <c r="A597" s="33"/>
    </row>
    <row r="598" spans="1:1" ht="12.75">
      <c r="A598" s="33"/>
    </row>
    <row r="599" spans="1:1" ht="12.75">
      <c r="A599" s="33"/>
    </row>
    <row r="600" spans="1:1" ht="12.75">
      <c r="A600" s="33"/>
    </row>
    <row r="601" spans="1:1" ht="12.75">
      <c r="A601" s="33"/>
    </row>
    <row r="602" spans="1:1" ht="12.75">
      <c r="A602" s="33"/>
    </row>
    <row r="603" spans="1:1" ht="12.75">
      <c r="A603" s="33"/>
    </row>
    <row r="604" spans="1:1" ht="12.75">
      <c r="A604" s="33"/>
    </row>
    <row r="605" spans="1:1" ht="12.75">
      <c r="A605" s="33"/>
    </row>
    <row r="606" spans="1:1" ht="12.75">
      <c r="A606" s="33"/>
    </row>
    <row r="607" spans="1:1" ht="12.75">
      <c r="A607" s="33"/>
    </row>
    <row r="608" spans="1:1" ht="12.75">
      <c r="A608" s="33"/>
    </row>
    <row r="609" spans="1:1" ht="12.75">
      <c r="A609" s="33"/>
    </row>
    <row r="610" spans="1:1" ht="12.75">
      <c r="A610" s="33"/>
    </row>
    <row r="611" spans="1:1" ht="12.75">
      <c r="A611" s="33"/>
    </row>
    <row r="612" spans="1:1" ht="12.75">
      <c r="A612" s="33"/>
    </row>
    <row r="613" spans="1:1" ht="12.75">
      <c r="A613" s="33"/>
    </row>
    <row r="614" spans="1:1" ht="12.75">
      <c r="A614" s="33"/>
    </row>
    <row r="615" spans="1:1" ht="12.75">
      <c r="A615" s="33"/>
    </row>
    <row r="616" spans="1:1" ht="12.75">
      <c r="A616" s="33"/>
    </row>
    <row r="617" spans="1:1" ht="12.75">
      <c r="A617" s="33"/>
    </row>
    <row r="618" spans="1:1" ht="12.75">
      <c r="A618" s="33"/>
    </row>
    <row r="619" spans="1:1" ht="12.75">
      <c r="A619" s="33"/>
    </row>
    <row r="620" spans="1:1" ht="12.75">
      <c r="A620" s="33"/>
    </row>
    <row r="621" spans="1:1" ht="12.75">
      <c r="A621" s="33"/>
    </row>
    <row r="622" spans="1:1" ht="12.75">
      <c r="A622" s="33"/>
    </row>
    <row r="623" spans="1:1" ht="12.75">
      <c r="A623" s="33"/>
    </row>
    <row r="624" spans="1:1" ht="12.75">
      <c r="A624" s="33"/>
    </row>
    <row r="625" spans="1:1" ht="12.75">
      <c r="A625" s="33"/>
    </row>
    <row r="626" spans="1:1" ht="12.75">
      <c r="A626" s="33"/>
    </row>
    <row r="627" spans="1:1" ht="12.75">
      <c r="A627" s="33"/>
    </row>
    <row r="628" spans="1:1" ht="12.75">
      <c r="A628" s="33"/>
    </row>
    <row r="629" spans="1:1" ht="12.75">
      <c r="A629" s="33"/>
    </row>
    <row r="630" spans="1:1" ht="12.75">
      <c r="A630" s="33"/>
    </row>
    <row r="631" spans="1:1" ht="12.75">
      <c r="A631" s="33"/>
    </row>
    <row r="632" spans="1:1" ht="12.75">
      <c r="A632" s="33"/>
    </row>
    <row r="633" spans="1:1" ht="12.75">
      <c r="A633" s="33"/>
    </row>
    <row r="634" spans="1:1" ht="12.75">
      <c r="A634" s="33"/>
    </row>
    <row r="635" spans="1:1" ht="12.75">
      <c r="A635" s="33"/>
    </row>
    <row r="636" spans="1:1" ht="12.75">
      <c r="A636" s="33"/>
    </row>
    <row r="637" spans="1:1" ht="12.75">
      <c r="A637" s="33"/>
    </row>
    <row r="638" spans="1:1" ht="12.75">
      <c r="A638" s="33"/>
    </row>
    <row r="639" spans="1:1" ht="12.75">
      <c r="A639" s="33"/>
    </row>
    <row r="640" spans="1:1" ht="12.75">
      <c r="A640" s="33"/>
    </row>
    <row r="641" spans="1:1" ht="12.75">
      <c r="A641" s="33"/>
    </row>
    <row r="642" spans="1:1" ht="12.75">
      <c r="A642" s="33"/>
    </row>
    <row r="643" spans="1:1" ht="12.75">
      <c r="A643" s="33"/>
    </row>
    <row r="644" spans="1:1" ht="12.75">
      <c r="A644" s="33"/>
    </row>
    <row r="645" spans="1:1" ht="12.75">
      <c r="A645" s="33"/>
    </row>
    <row r="646" spans="1:1" ht="12.75">
      <c r="A646" s="33"/>
    </row>
    <row r="647" spans="1:1" ht="12.75">
      <c r="A647" s="33"/>
    </row>
    <row r="648" spans="1:1" ht="12.75">
      <c r="A648" s="33"/>
    </row>
    <row r="649" spans="1:1" ht="12.75">
      <c r="A649" s="33"/>
    </row>
    <row r="650" spans="1:1" ht="12.75">
      <c r="A650" s="33"/>
    </row>
    <row r="651" spans="1:1" ht="12.75">
      <c r="A651" s="33"/>
    </row>
    <row r="652" spans="1:1" ht="12.75">
      <c r="A652" s="33"/>
    </row>
    <row r="653" spans="1:1" ht="12.75">
      <c r="A653" s="33"/>
    </row>
    <row r="654" spans="1:1" ht="12.75">
      <c r="A654" s="33"/>
    </row>
    <row r="655" spans="1:1" ht="12.75">
      <c r="A655" s="33"/>
    </row>
    <row r="656" spans="1:1" ht="12.75">
      <c r="A656" s="33"/>
    </row>
    <row r="657" spans="1:1" ht="12.75">
      <c r="A657" s="33"/>
    </row>
    <row r="658" spans="1:1" ht="12.75">
      <c r="A658" s="33"/>
    </row>
    <row r="659" spans="1:1" ht="12.75">
      <c r="A659" s="33"/>
    </row>
    <row r="660" spans="1:1" ht="12.75">
      <c r="A660" s="33"/>
    </row>
    <row r="661" spans="1:1" ht="12.75">
      <c r="A661" s="33"/>
    </row>
    <row r="662" spans="1:1" ht="12.75">
      <c r="A662" s="33"/>
    </row>
    <row r="663" spans="1:1" ht="12.75">
      <c r="A663" s="33"/>
    </row>
    <row r="664" spans="1:1" ht="12.75">
      <c r="A664" s="33"/>
    </row>
    <row r="665" spans="1:1" ht="12.75">
      <c r="A665" s="33"/>
    </row>
    <row r="666" spans="1:1" ht="12.75">
      <c r="A666" s="33"/>
    </row>
    <row r="667" spans="1:1" ht="12.75">
      <c r="A667" s="33"/>
    </row>
    <row r="668" spans="1:1" ht="12.75">
      <c r="A668" s="33"/>
    </row>
    <row r="669" spans="1:1" ht="12.75">
      <c r="A669" s="33"/>
    </row>
    <row r="670" spans="1:1" ht="12.75">
      <c r="A670" s="33"/>
    </row>
    <row r="671" spans="1:1" ht="12.75">
      <c r="A671" s="33"/>
    </row>
    <row r="672" spans="1:1" ht="12.75">
      <c r="A672" s="33"/>
    </row>
    <row r="673" spans="1:1" ht="12.75">
      <c r="A673" s="33"/>
    </row>
    <row r="674" spans="1:1" ht="12.75">
      <c r="A674" s="33"/>
    </row>
    <row r="675" spans="1:1" ht="12.75">
      <c r="A675" s="33"/>
    </row>
    <row r="676" spans="1:1" ht="12.75">
      <c r="A676" s="33"/>
    </row>
    <row r="677" spans="1:1" ht="12.75">
      <c r="A677" s="33"/>
    </row>
    <row r="678" spans="1:1" ht="12.75">
      <c r="A678" s="33"/>
    </row>
    <row r="679" spans="1:1" ht="12.75">
      <c r="A679" s="33"/>
    </row>
    <row r="680" spans="1:1" ht="12.75">
      <c r="A680" s="33"/>
    </row>
    <row r="681" spans="1:1" ht="12.75">
      <c r="A681" s="33"/>
    </row>
    <row r="682" spans="1:1" ht="12.75">
      <c r="A682" s="33"/>
    </row>
    <row r="683" spans="1:1" ht="12.75">
      <c r="A683" s="33"/>
    </row>
    <row r="684" spans="1:1" ht="12.75">
      <c r="A684" s="33"/>
    </row>
    <row r="685" spans="1:1" ht="12.75">
      <c r="A685" s="33"/>
    </row>
    <row r="686" spans="1:1" ht="12.75">
      <c r="A686" s="33"/>
    </row>
    <row r="687" spans="1:1" ht="12.75">
      <c r="A687" s="33"/>
    </row>
    <row r="688" spans="1:1" ht="12.75">
      <c r="A688" s="33"/>
    </row>
    <row r="689" spans="1:1" ht="12.75">
      <c r="A689" s="33"/>
    </row>
    <row r="690" spans="1:1" ht="12.75">
      <c r="A690" s="33"/>
    </row>
    <row r="691" spans="1:1" ht="12.75">
      <c r="A691" s="33"/>
    </row>
    <row r="692" spans="1:1" ht="12.75">
      <c r="A692" s="33"/>
    </row>
    <row r="693" spans="1:1" ht="12.75">
      <c r="A693" s="33"/>
    </row>
    <row r="694" spans="1:1" ht="12.75">
      <c r="A694" s="33"/>
    </row>
    <row r="695" spans="1:1" ht="12.75">
      <c r="A695" s="33"/>
    </row>
    <row r="696" spans="1:1" ht="12.75">
      <c r="A696" s="33"/>
    </row>
    <row r="697" spans="1:1" ht="12.75">
      <c r="A697" s="33"/>
    </row>
    <row r="698" spans="1:1" ht="12.75">
      <c r="A698" s="33"/>
    </row>
    <row r="699" spans="1:1" ht="12.75">
      <c r="A699" s="33"/>
    </row>
    <row r="700" spans="1:1" ht="12.75">
      <c r="A700" s="33"/>
    </row>
    <row r="701" spans="1:1" ht="12.75">
      <c r="A701" s="33"/>
    </row>
    <row r="702" spans="1:1" ht="12.75">
      <c r="A702" s="33"/>
    </row>
    <row r="703" spans="1:1" ht="12.75">
      <c r="A703" s="33"/>
    </row>
    <row r="704" spans="1:1" ht="12.75">
      <c r="A704" s="33"/>
    </row>
    <row r="705" spans="1:1" ht="12.75">
      <c r="A705" s="33"/>
    </row>
    <row r="706" spans="1:1" ht="12.75">
      <c r="A706" s="33"/>
    </row>
    <row r="707" spans="1:1" ht="12.75">
      <c r="A707" s="33"/>
    </row>
    <row r="708" spans="1:1" ht="12.75">
      <c r="A708" s="33"/>
    </row>
    <row r="709" spans="1:1" ht="12.75">
      <c r="A709" s="33"/>
    </row>
    <row r="710" spans="1:1" ht="12.75">
      <c r="A710" s="33"/>
    </row>
    <row r="711" spans="1:1" ht="12.75">
      <c r="A711" s="33"/>
    </row>
    <row r="712" spans="1:1" ht="12.75">
      <c r="A712" s="33"/>
    </row>
    <row r="713" spans="1:1" ht="12.75">
      <c r="A713" s="33"/>
    </row>
    <row r="714" spans="1:1" ht="12.75">
      <c r="A714" s="33"/>
    </row>
    <row r="715" spans="1:1" ht="12.75">
      <c r="A715" s="33"/>
    </row>
    <row r="716" spans="1:1" ht="12.75">
      <c r="A716" s="33"/>
    </row>
    <row r="717" spans="1:1" ht="12.75">
      <c r="A717" s="33"/>
    </row>
    <row r="718" spans="1:1" ht="12.75">
      <c r="A718" s="33"/>
    </row>
    <row r="719" spans="1:1" ht="12.75">
      <c r="A719" s="33"/>
    </row>
    <row r="720" spans="1:1" ht="12.75">
      <c r="A720" s="33"/>
    </row>
    <row r="721" spans="1:1" ht="12.75">
      <c r="A721" s="33"/>
    </row>
    <row r="722" spans="1:1" ht="12.75">
      <c r="A722" s="33"/>
    </row>
    <row r="723" spans="1:1" ht="12.75">
      <c r="A723" s="33"/>
    </row>
    <row r="724" spans="1:1" ht="12.75">
      <c r="A724" s="33"/>
    </row>
    <row r="725" spans="1:1" ht="12.75">
      <c r="A725" s="33"/>
    </row>
    <row r="726" spans="1:1" ht="12.75">
      <c r="A726" s="33"/>
    </row>
    <row r="727" spans="1:1" ht="12.75">
      <c r="A727" s="33"/>
    </row>
    <row r="728" spans="1:1" ht="12.75">
      <c r="A728" s="33"/>
    </row>
    <row r="729" spans="1:1" ht="12.75">
      <c r="A729" s="33"/>
    </row>
    <row r="730" spans="1:1" ht="12.75">
      <c r="A730" s="33"/>
    </row>
    <row r="731" spans="1:1" ht="12.75">
      <c r="A731" s="33"/>
    </row>
    <row r="732" spans="1:1" ht="12.75">
      <c r="A732" s="33"/>
    </row>
    <row r="733" spans="1:1" ht="12.75">
      <c r="A733" s="33"/>
    </row>
    <row r="734" spans="1:1" ht="12.75">
      <c r="A734" s="33"/>
    </row>
    <row r="735" spans="1:1" ht="12.75">
      <c r="A735" s="33"/>
    </row>
    <row r="736" spans="1:1" ht="12.75">
      <c r="A736" s="33"/>
    </row>
    <row r="737" spans="1:1" ht="12.75">
      <c r="A737" s="33"/>
    </row>
    <row r="738" spans="1:1" ht="12.75">
      <c r="A738" s="33"/>
    </row>
    <row r="739" spans="1:1" ht="12.75">
      <c r="A739" s="33"/>
    </row>
    <row r="740" spans="1:1" ht="12.75">
      <c r="A740" s="33"/>
    </row>
    <row r="741" spans="1:1" ht="12.75">
      <c r="A741" s="33"/>
    </row>
    <row r="742" spans="1:1" ht="12.75">
      <c r="A742" s="33"/>
    </row>
    <row r="743" spans="1:1" ht="12.75">
      <c r="A743" s="33"/>
    </row>
    <row r="744" spans="1:1" ht="12.75">
      <c r="A744" s="33"/>
    </row>
    <row r="745" spans="1:1" ht="12.75">
      <c r="A745" s="33"/>
    </row>
    <row r="746" spans="1:1" ht="12.75">
      <c r="A746" s="33"/>
    </row>
    <row r="747" spans="1:1" ht="12.75">
      <c r="A747" s="33"/>
    </row>
    <row r="748" spans="1:1" ht="12.75">
      <c r="A748" s="33"/>
    </row>
    <row r="749" spans="1:1" ht="12.75">
      <c r="A749" s="33"/>
    </row>
    <row r="750" spans="1:1" ht="12.75">
      <c r="A750" s="33"/>
    </row>
    <row r="751" spans="1:1" ht="12.75">
      <c r="A751" s="33"/>
    </row>
    <row r="752" spans="1:1" ht="12.75">
      <c r="A752" s="33"/>
    </row>
    <row r="753" spans="1:1" ht="12.75">
      <c r="A753" s="33"/>
    </row>
    <row r="754" spans="1:1" ht="12.75">
      <c r="A754" s="33"/>
    </row>
    <row r="755" spans="1:1" ht="12.75">
      <c r="A755" s="33"/>
    </row>
    <row r="756" spans="1:1" ht="12.75">
      <c r="A756" s="33"/>
    </row>
    <row r="757" spans="1:1" ht="12.75">
      <c r="A757" s="33"/>
    </row>
    <row r="758" spans="1:1" ht="12.75">
      <c r="A758" s="33"/>
    </row>
    <row r="759" spans="1:1" ht="12.75">
      <c r="A759" s="33"/>
    </row>
    <row r="760" spans="1:1" ht="12.75">
      <c r="A760" s="33"/>
    </row>
    <row r="761" spans="1:1" ht="12.75">
      <c r="A761" s="33"/>
    </row>
    <row r="762" spans="1:1" ht="12.75">
      <c r="A762" s="33"/>
    </row>
    <row r="763" spans="1:1" ht="12.75">
      <c r="A763" s="33"/>
    </row>
    <row r="764" spans="1:1" ht="12.75">
      <c r="A764" s="33"/>
    </row>
    <row r="765" spans="1:1" ht="12.75">
      <c r="A765" s="33"/>
    </row>
    <row r="766" spans="1:1" ht="12.75">
      <c r="A766" s="33"/>
    </row>
    <row r="767" spans="1:1" ht="12.75">
      <c r="A767" s="33"/>
    </row>
    <row r="768" spans="1:1" ht="12.75">
      <c r="A768" s="33"/>
    </row>
    <row r="769" spans="1:1" ht="12.75">
      <c r="A769" s="33"/>
    </row>
    <row r="770" spans="1:1" ht="12.75">
      <c r="A770" s="33"/>
    </row>
    <row r="771" spans="1:1" ht="12.75">
      <c r="A771" s="33"/>
    </row>
    <row r="772" spans="1:1" ht="12.75">
      <c r="A772" s="33"/>
    </row>
    <row r="773" spans="1:1" ht="12.75">
      <c r="A773" s="33"/>
    </row>
    <row r="774" spans="1:1" ht="12.75">
      <c r="A774" s="33"/>
    </row>
    <row r="775" spans="1:1" ht="12.75">
      <c r="A775" s="33"/>
    </row>
    <row r="776" spans="1:1" ht="12.75">
      <c r="A776" s="33"/>
    </row>
    <row r="777" spans="1:1" ht="12.75">
      <c r="A777" s="33"/>
    </row>
    <row r="778" spans="1:1" ht="12.75">
      <c r="A778" s="33"/>
    </row>
    <row r="779" spans="1:1" ht="12.75">
      <c r="A779" s="33"/>
    </row>
    <row r="780" spans="1:1" ht="12.75">
      <c r="A780" s="33"/>
    </row>
    <row r="781" spans="1:1" ht="12.75">
      <c r="A781" s="33"/>
    </row>
    <row r="782" spans="1:1" ht="12.75">
      <c r="A782" s="33"/>
    </row>
    <row r="783" spans="1:1" ht="12.75">
      <c r="A783" s="33"/>
    </row>
    <row r="784" spans="1:1" ht="12.75">
      <c r="A784" s="33"/>
    </row>
    <row r="785" spans="1:1" ht="12.75">
      <c r="A785" s="33"/>
    </row>
    <row r="786" spans="1:1" ht="12.75">
      <c r="A786" s="33"/>
    </row>
    <row r="787" spans="1:1" ht="12.75">
      <c r="A787" s="33"/>
    </row>
    <row r="788" spans="1:1" ht="12.75">
      <c r="A788" s="33"/>
    </row>
    <row r="789" spans="1:1" ht="12.75">
      <c r="A789" s="33"/>
    </row>
    <row r="790" spans="1:1" ht="12.75">
      <c r="A790" s="33"/>
    </row>
    <row r="791" spans="1:1" ht="12.75">
      <c r="A791" s="33"/>
    </row>
    <row r="792" spans="1:1" ht="12.75">
      <c r="A792" s="33"/>
    </row>
    <row r="793" spans="1:1" ht="12.75">
      <c r="A793" s="33"/>
    </row>
    <row r="794" spans="1:1" ht="12.75">
      <c r="A794" s="33"/>
    </row>
    <row r="795" spans="1:1" ht="12.75">
      <c r="A795" s="33"/>
    </row>
    <row r="796" spans="1:1" ht="12.75">
      <c r="A796" s="33"/>
    </row>
    <row r="797" spans="1:1" ht="12.75">
      <c r="A797" s="33"/>
    </row>
    <row r="798" spans="1:1" ht="12.75">
      <c r="A798" s="33"/>
    </row>
    <row r="799" spans="1:1" ht="12.75">
      <c r="A799" s="33"/>
    </row>
    <row r="800" spans="1:1" ht="12.75">
      <c r="A800" s="33"/>
    </row>
    <row r="801" spans="1:1" ht="12.75">
      <c r="A801" s="33"/>
    </row>
    <row r="802" spans="1:1" ht="12.75">
      <c r="A802" s="33"/>
    </row>
    <row r="803" spans="1:1" ht="12.75">
      <c r="A803" s="33"/>
    </row>
    <row r="804" spans="1:1" ht="12.75">
      <c r="A804" s="33"/>
    </row>
    <row r="805" spans="1:1" ht="12.75">
      <c r="A805" s="33"/>
    </row>
    <row r="806" spans="1:1" ht="12.75">
      <c r="A806" s="33"/>
    </row>
    <row r="807" spans="1:1" ht="12.75">
      <c r="A807" s="33"/>
    </row>
    <row r="808" spans="1:1" ht="12.75">
      <c r="A808" s="33"/>
    </row>
    <row r="809" spans="1:1" ht="12.75">
      <c r="A809" s="33"/>
    </row>
    <row r="810" spans="1:1" ht="12.75">
      <c r="A810" s="33"/>
    </row>
    <row r="811" spans="1:1" ht="12.75">
      <c r="A811" s="33"/>
    </row>
    <row r="812" spans="1:1" ht="12.75">
      <c r="A812" s="33"/>
    </row>
    <row r="813" spans="1:1" ht="12.75">
      <c r="A813" s="33"/>
    </row>
    <row r="814" spans="1:1" ht="12.75">
      <c r="A814" s="33"/>
    </row>
    <row r="815" spans="1:1" ht="12.75">
      <c r="A815" s="33"/>
    </row>
    <row r="816" spans="1:1" ht="12.75">
      <c r="A816" s="33"/>
    </row>
    <row r="817" spans="1:1" ht="12.75">
      <c r="A817" s="33"/>
    </row>
    <row r="818" spans="1:1" ht="12.75">
      <c r="A818" s="33"/>
    </row>
    <row r="819" spans="1:1" ht="12.75">
      <c r="A819" s="33"/>
    </row>
    <row r="820" spans="1:1" ht="12.75">
      <c r="A820" s="33"/>
    </row>
    <row r="821" spans="1:1" ht="12.75">
      <c r="A821" s="33"/>
    </row>
    <row r="822" spans="1:1" ht="12.75">
      <c r="A822" s="33"/>
    </row>
    <row r="823" spans="1:1" ht="12.75">
      <c r="A823" s="33"/>
    </row>
    <row r="824" spans="1:1" ht="12.75">
      <c r="A824" s="33"/>
    </row>
    <row r="825" spans="1:1" ht="12.75">
      <c r="A825" s="33"/>
    </row>
    <row r="826" spans="1:1" ht="12.75">
      <c r="A826" s="33"/>
    </row>
    <row r="827" spans="1:1" ht="12.75">
      <c r="A827" s="33"/>
    </row>
    <row r="828" spans="1:1" ht="12.75">
      <c r="A828" s="33"/>
    </row>
    <row r="829" spans="1:1" ht="12.75">
      <c r="A829" s="33"/>
    </row>
    <row r="830" spans="1:1" ht="12.75">
      <c r="A830" s="33"/>
    </row>
    <row r="831" spans="1:1" ht="12.75">
      <c r="A831" s="33"/>
    </row>
    <row r="832" spans="1:1" ht="12.75">
      <c r="A832" s="33"/>
    </row>
    <row r="833" spans="1:1" ht="12.75">
      <c r="A833" s="33"/>
    </row>
    <row r="834" spans="1:1" ht="12.75">
      <c r="A834" s="33"/>
    </row>
    <row r="835" spans="1:1" ht="12.75">
      <c r="A835" s="33"/>
    </row>
    <row r="836" spans="1:1" ht="12.75">
      <c r="A836" s="33"/>
    </row>
    <row r="837" spans="1:1" ht="12.75">
      <c r="A837" s="33"/>
    </row>
    <row r="838" spans="1:1" ht="12.75">
      <c r="A838" s="33"/>
    </row>
    <row r="839" spans="1:1" ht="12.75">
      <c r="A839" s="33"/>
    </row>
    <row r="840" spans="1:1" ht="12.75">
      <c r="A840" s="33"/>
    </row>
    <row r="841" spans="1:1" ht="12.75">
      <c r="A841" s="33"/>
    </row>
    <row r="842" spans="1:1" ht="12.75">
      <c r="A842" s="33"/>
    </row>
    <row r="843" spans="1:1" ht="12.75">
      <c r="A843" s="33"/>
    </row>
    <row r="844" spans="1:1" ht="12.75">
      <c r="A844" s="33"/>
    </row>
    <row r="845" spans="1:1" ht="12.75">
      <c r="A845" s="33"/>
    </row>
    <row r="846" spans="1:1" ht="12.75">
      <c r="A846" s="33"/>
    </row>
    <row r="847" spans="1:1" ht="12.75">
      <c r="A847" s="33"/>
    </row>
    <row r="848" spans="1:1" ht="12.75">
      <c r="A848" s="33"/>
    </row>
    <row r="849" spans="1:1" ht="12.75">
      <c r="A849" s="33"/>
    </row>
    <row r="850" spans="1:1" ht="12.75">
      <c r="A850" s="33"/>
    </row>
    <row r="851" spans="1:1" ht="12.75">
      <c r="A851" s="33"/>
    </row>
    <row r="852" spans="1:1" ht="12.75">
      <c r="A852" s="33"/>
    </row>
    <row r="853" spans="1:1" ht="12.75">
      <c r="A853" s="33"/>
    </row>
    <row r="854" spans="1:1" ht="12.75">
      <c r="A854" s="33"/>
    </row>
    <row r="855" spans="1:1" ht="12.75">
      <c r="A855" s="33"/>
    </row>
    <row r="856" spans="1:1" ht="12.75">
      <c r="A856" s="33"/>
    </row>
    <row r="857" spans="1:1" ht="12.75">
      <c r="A857" s="33"/>
    </row>
    <row r="858" spans="1:1" ht="12.75">
      <c r="A858" s="33"/>
    </row>
    <row r="859" spans="1:1" ht="12.75">
      <c r="A859" s="33"/>
    </row>
    <row r="860" spans="1:1" ht="12.75">
      <c r="A860" s="33"/>
    </row>
    <row r="861" spans="1:1" ht="12.75">
      <c r="A861" s="33"/>
    </row>
    <row r="862" spans="1:1" ht="12.75">
      <c r="A862" s="33"/>
    </row>
    <row r="863" spans="1:1" ht="12.75">
      <c r="A863" s="33"/>
    </row>
    <row r="864" spans="1:1" ht="12.75">
      <c r="A864" s="33"/>
    </row>
    <row r="865" spans="1:1" ht="12.75">
      <c r="A865" s="33"/>
    </row>
    <row r="866" spans="1:1" ht="12.75">
      <c r="A866" s="33"/>
    </row>
    <row r="867" spans="1:1" ht="12.75">
      <c r="A867" s="33"/>
    </row>
    <row r="868" spans="1:1" ht="12.75">
      <c r="A868" s="33"/>
    </row>
    <row r="869" spans="1:1" ht="12.75">
      <c r="A869" s="33"/>
    </row>
    <row r="870" spans="1:1" ht="12.75">
      <c r="A870" s="33"/>
    </row>
    <row r="871" spans="1:1" ht="12.75">
      <c r="A871" s="33"/>
    </row>
    <row r="872" spans="1:1" ht="12.75">
      <c r="A872" s="33"/>
    </row>
    <row r="873" spans="1:1" ht="12.75">
      <c r="A873" s="33"/>
    </row>
    <row r="874" spans="1:1" ht="12.75">
      <c r="A874" s="33"/>
    </row>
    <row r="875" spans="1:1" ht="12.75">
      <c r="A875" s="33"/>
    </row>
    <row r="876" spans="1:1" ht="12.75">
      <c r="A876" s="33"/>
    </row>
    <row r="877" spans="1:1" ht="12.75">
      <c r="A877" s="33"/>
    </row>
    <row r="878" spans="1:1" ht="12.75">
      <c r="A878" s="33"/>
    </row>
    <row r="879" spans="1:1" ht="12.75">
      <c r="A879" s="33"/>
    </row>
    <row r="880" spans="1:1" ht="12.75">
      <c r="A880" s="33"/>
    </row>
    <row r="881" spans="1:1" ht="12.75">
      <c r="A881" s="33"/>
    </row>
    <row r="882" spans="1:1" ht="12.75">
      <c r="A882" s="33"/>
    </row>
    <row r="883" spans="1:1" ht="12.75">
      <c r="A883" s="33"/>
    </row>
    <row r="884" spans="1:1" ht="12.75">
      <c r="A884" s="33"/>
    </row>
    <row r="885" spans="1:1" ht="12.75">
      <c r="A885" s="33"/>
    </row>
    <row r="886" spans="1:1" ht="12.75">
      <c r="A886" s="33"/>
    </row>
    <row r="887" spans="1:1" ht="12.75">
      <c r="A887" s="33"/>
    </row>
    <row r="888" spans="1:1" ht="12.75">
      <c r="A888" s="33"/>
    </row>
    <row r="889" spans="1:1" ht="12.75">
      <c r="A889" s="33"/>
    </row>
    <row r="890" spans="1:1" ht="12.75">
      <c r="A890" s="33"/>
    </row>
    <row r="891" spans="1:1" ht="12.75">
      <c r="A891" s="33"/>
    </row>
    <row r="892" spans="1:1" ht="12.75">
      <c r="A892" s="33"/>
    </row>
    <row r="893" spans="1:1" ht="12.75">
      <c r="A893" s="33"/>
    </row>
    <row r="894" spans="1:1" ht="12.75">
      <c r="A894" s="33"/>
    </row>
    <row r="895" spans="1:1" ht="12.75">
      <c r="A895" s="33"/>
    </row>
    <row r="896" spans="1:1" ht="12.75">
      <c r="A896" s="33"/>
    </row>
    <row r="897" spans="1:1" ht="12.75">
      <c r="A897" s="33"/>
    </row>
    <row r="898" spans="1:1" ht="12.75">
      <c r="A898" s="33"/>
    </row>
    <row r="899" spans="1:1" ht="12.75">
      <c r="A899" s="33"/>
    </row>
    <row r="900" spans="1:1" ht="12.75">
      <c r="A900" s="33"/>
    </row>
    <row r="901" spans="1:1" ht="12.75">
      <c r="A901" s="33"/>
    </row>
    <row r="902" spans="1:1" ht="12.75">
      <c r="A902" s="33"/>
    </row>
    <row r="903" spans="1:1" ht="12.75">
      <c r="A903" s="33"/>
    </row>
    <row r="904" spans="1:1" ht="12.75">
      <c r="A904" s="33"/>
    </row>
    <row r="905" spans="1:1" ht="12.75">
      <c r="A905" s="33"/>
    </row>
    <row r="906" spans="1:1" ht="12.75">
      <c r="A906" s="33"/>
    </row>
    <row r="907" spans="1:1" ht="12.75">
      <c r="A907" s="33"/>
    </row>
    <row r="908" spans="1:1" ht="12.75">
      <c r="A908" s="33"/>
    </row>
    <row r="909" spans="1:1" ht="12.75">
      <c r="A909" s="33"/>
    </row>
    <row r="910" spans="1:1" ht="12.75">
      <c r="A910" s="33"/>
    </row>
    <row r="911" spans="1:1" ht="12.75">
      <c r="A911" s="33"/>
    </row>
    <row r="912" spans="1:1" ht="12.75">
      <c r="A912" s="33"/>
    </row>
    <row r="913" spans="1:1" ht="12.75">
      <c r="A913" s="33"/>
    </row>
    <row r="914" spans="1:1" ht="12.75">
      <c r="A914" s="33"/>
    </row>
    <row r="915" spans="1:1" ht="12.75">
      <c r="A915" s="33"/>
    </row>
    <row r="916" spans="1:1" ht="12.75">
      <c r="A916" s="33"/>
    </row>
    <row r="917" spans="1:1" ht="12.75">
      <c r="A917" s="33"/>
    </row>
    <row r="918" spans="1:1" ht="12.75">
      <c r="A918" s="33"/>
    </row>
    <row r="919" spans="1:1" ht="12.75">
      <c r="A919" s="33"/>
    </row>
    <row r="920" spans="1:1" ht="12.75">
      <c r="A920" s="33"/>
    </row>
    <row r="921" spans="1:1" ht="12.75">
      <c r="A921" s="33"/>
    </row>
    <row r="922" spans="1:1" ht="12.75">
      <c r="A922" s="33"/>
    </row>
    <row r="923" spans="1:1" ht="12.75">
      <c r="A923" s="33"/>
    </row>
    <row r="924" spans="1:1" ht="12.75">
      <c r="A924" s="33"/>
    </row>
    <row r="925" spans="1:1" ht="12.75">
      <c r="A925" s="33"/>
    </row>
    <row r="926" spans="1:1" ht="12.75">
      <c r="A926" s="33"/>
    </row>
    <row r="927" spans="1:1" ht="12.75">
      <c r="A927" s="33"/>
    </row>
    <row r="928" spans="1:1" ht="12.75">
      <c r="A928" s="33"/>
    </row>
    <row r="929" spans="1:1" ht="12.75">
      <c r="A929" s="33"/>
    </row>
    <row r="930" spans="1:1" ht="12.75">
      <c r="A930" s="33"/>
    </row>
    <row r="931" spans="1:1" ht="12.75">
      <c r="A931" s="33"/>
    </row>
    <row r="932" spans="1:1" ht="12.75">
      <c r="A932" s="33"/>
    </row>
    <row r="933" spans="1:1" ht="12.75">
      <c r="A933" s="33"/>
    </row>
    <row r="934" spans="1:1" ht="12.75">
      <c r="A934" s="33"/>
    </row>
    <row r="935" spans="1:1" ht="12.75">
      <c r="A935" s="33"/>
    </row>
    <row r="936" spans="1:1" ht="12.75">
      <c r="A936" s="33"/>
    </row>
    <row r="937" spans="1:1" ht="12.75">
      <c r="A937" s="33"/>
    </row>
    <row r="938" spans="1:1" ht="12.75">
      <c r="A938" s="33"/>
    </row>
    <row r="939" spans="1:1" ht="12.75">
      <c r="A939" s="33"/>
    </row>
    <row r="940" spans="1:1" ht="12.75">
      <c r="A940" s="33"/>
    </row>
    <row r="941" spans="1:1" ht="12.75">
      <c r="A941" s="33"/>
    </row>
    <row r="942" spans="1:1" ht="12.75">
      <c r="A942" s="33"/>
    </row>
    <row r="943" spans="1:1" ht="12.75">
      <c r="A943" s="33"/>
    </row>
    <row r="944" spans="1:1" ht="12.75">
      <c r="A944" s="33"/>
    </row>
    <row r="945" spans="1:1" ht="12.75">
      <c r="A945" s="33"/>
    </row>
    <row r="946" spans="1:1" ht="12.75">
      <c r="A946" s="33"/>
    </row>
    <row r="947" spans="1:1" ht="12.75">
      <c r="A947" s="33"/>
    </row>
    <row r="948" spans="1:1" ht="12.75">
      <c r="A948" s="33"/>
    </row>
    <row r="949" spans="1:1" ht="12.75">
      <c r="A949" s="33"/>
    </row>
    <row r="950" spans="1:1" ht="12.75">
      <c r="A950" s="33"/>
    </row>
    <row r="951" spans="1:1" ht="12.75">
      <c r="A951" s="33"/>
    </row>
    <row r="952" spans="1:1" ht="12.75">
      <c r="A952" s="33"/>
    </row>
    <row r="953" spans="1:1" ht="12.75">
      <c r="A953" s="33"/>
    </row>
    <row r="954" spans="1:1" ht="12.75">
      <c r="A954" s="33"/>
    </row>
    <row r="955" spans="1:1" ht="12.75">
      <c r="A955" s="33"/>
    </row>
    <row r="956" spans="1:1" ht="12.75">
      <c r="A956" s="33"/>
    </row>
    <row r="957" spans="1:1" ht="12.75">
      <c r="A957" s="33"/>
    </row>
    <row r="958" spans="1:1" ht="12.75">
      <c r="A958" s="33"/>
    </row>
    <row r="959" spans="1:1" ht="12.75">
      <c r="A959" s="33"/>
    </row>
    <row r="960" spans="1:1" ht="12.75">
      <c r="A960" s="33"/>
    </row>
    <row r="961" spans="1:1" ht="12.75">
      <c r="A961" s="33"/>
    </row>
    <row r="962" spans="1:1" ht="12.75">
      <c r="A962" s="33"/>
    </row>
    <row r="963" spans="1:1" ht="12.75">
      <c r="A963" s="33"/>
    </row>
    <row r="964" spans="1:1" ht="12.75">
      <c r="A964" s="33"/>
    </row>
    <row r="965" spans="1:1" ht="12.75">
      <c r="A965" s="33"/>
    </row>
    <row r="966" spans="1:1" ht="12.75">
      <c r="A966" s="33"/>
    </row>
    <row r="967" spans="1:1" ht="12.75">
      <c r="A967" s="33"/>
    </row>
    <row r="968" spans="1:1" ht="12.75">
      <c r="A968" s="33"/>
    </row>
    <row r="969" spans="1:1" ht="12.75">
      <c r="A969" s="33"/>
    </row>
    <row r="970" spans="1:1" ht="12.75">
      <c r="A970" s="33"/>
    </row>
    <row r="971" spans="1:1" ht="12.75">
      <c r="A971" s="33"/>
    </row>
  </sheetData>
  <mergeCells count="37">
    <mergeCell ref="B3:B50"/>
    <mergeCell ref="A38:A50"/>
    <mergeCell ref="A51:A55"/>
    <mergeCell ref="B51:B55"/>
    <mergeCell ref="A56:A61"/>
    <mergeCell ref="B56:B61"/>
    <mergeCell ref="B62:B65"/>
    <mergeCell ref="A62:A65"/>
    <mergeCell ref="A66:A71"/>
    <mergeCell ref="B66:B71"/>
    <mergeCell ref="A72:A89"/>
    <mergeCell ref="B72:B89"/>
    <mergeCell ref="A90:A132"/>
    <mergeCell ref="B90:B132"/>
    <mergeCell ref="E149:E150"/>
    <mergeCell ref="E151:E152"/>
    <mergeCell ref="E153:E154"/>
    <mergeCell ref="E155:E156"/>
    <mergeCell ref="C153:C154"/>
    <mergeCell ref="C155:C156"/>
    <mergeCell ref="A133:A146"/>
    <mergeCell ref="B133:B146"/>
    <mergeCell ref="A147:A156"/>
    <mergeCell ref="B147:B156"/>
    <mergeCell ref="C147:C148"/>
    <mergeCell ref="C149:C150"/>
    <mergeCell ref="C151:C152"/>
    <mergeCell ref="A175:A178"/>
    <mergeCell ref="A179:A184"/>
    <mergeCell ref="B179:B184"/>
    <mergeCell ref="A157:A160"/>
    <mergeCell ref="B157:B160"/>
    <mergeCell ref="A161:A165"/>
    <mergeCell ref="B161:B165"/>
    <mergeCell ref="A166:A174"/>
    <mergeCell ref="B166:B174"/>
    <mergeCell ref="B175:B17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B4" sqref="B4"/>
    </sheetView>
  </sheetViews>
  <sheetFormatPr defaultRowHeight="12.75"/>
  <cols>
    <col min="1" max="1" width="16" customWidth="1"/>
    <col min="2" max="2" width="30.7109375" customWidth="1"/>
    <col min="3" max="3" width="18.7109375" customWidth="1"/>
    <col min="4" max="4" width="12.140625" bestFit="1" customWidth="1"/>
    <col min="5" max="5" width="9.85546875" customWidth="1"/>
  </cols>
  <sheetData>
    <row r="1" spans="1:5">
      <c r="A1" s="105" t="s">
        <v>380</v>
      </c>
      <c r="B1" s="106"/>
      <c r="C1" s="106"/>
      <c r="D1" s="106"/>
      <c r="E1" s="107"/>
    </row>
    <row r="2" spans="1:5">
      <c r="A2" s="68" t="s">
        <v>400</v>
      </c>
      <c r="B2" s="67" t="s">
        <v>381</v>
      </c>
      <c r="C2" s="68" t="s">
        <v>382</v>
      </c>
      <c r="D2" s="67" t="s">
        <v>383</v>
      </c>
      <c r="E2" s="67" t="s">
        <v>384</v>
      </c>
    </row>
    <row r="3" spans="1:5">
      <c r="A3" s="70">
        <v>1</v>
      </c>
      <c r="B3" s="70" t="s">
        <v>385</v>
      </c>
      <c r="C3" s="70" t="s">
        <v>386</v>
      </c>
      <c r="D3" s="70" t="s">
        <v>387</v>
      </c>
      <c r="E3" s="70" t="s">
        <v>388</v>
      </c>
    </row>
    <row r="4" spans="1:5">
      <c r="A4" s="70">
        <v>2</v>
      </c>
      <c r="B4" s="70" t="s">
        <v>389</v>
      </c>
      <c r="C4" s="70" t="s">
        <v>390</v>
      </c>
      <c r="D4" s="70" t="s">
        <v>391</v>
      </c>
      <c r="E4" s="70"/>
    </row>
    <row r="5" spans="1:5">
      <c r="A5" s="70">
        <v>3</v>
      </c>
      <c r="B5" s="70" t="s">
        <v>392</v>
      </c>
      <c r="C5" s="70" t="s">
        <v>393</v>
      </c>
      <c r="D5" s="70"/>
      <c r="E5" s="70"/>
    </row>
    <row r="6" spans="1:5">
      <c r="A6" s="70">
        <v>4</v>
      </c>
      <c r="B6" s="70"/>
      <c r="C6" s="70" t="s">
        <v>394</v>
      </c>
      <c r="D6" s="70"/>
      <c r="E6" s="70"/>
    </row>
    <row r="7" spans="1:5">
      <c r="A7" s="70">
        <v>5</v>
      </c>
      <c r="B7" s="70"/>
      <c r="C7" s="70"/>
      <c r="D7" s="70"/>
      <c r="E7" s="70"/>
    </row>
    <row r="8" spans="1:5">
      <c r="A8" s="70">
        <v>6</v>
      </c>
      <c r="B8" s="70"/>
      <c r="C8" s="70"/>
      <c r="D8" s="70"/>
      <c r="E8" s="70"/>
    </row>
    <row r="9" spans="1:5">
      <c r="A9" s="70">
        <v>7</v>
      </c>
      <c r="B9" s="70"/>
      <c r="C9" s="70"/>
      <c r="D9" s="70"/>
      <c r="E9" s="70"/>
    </row>
    <row r="10" spans="1:5">
      <c r="A10" s="70">
        <v>8</v>
      </c>
      <c r="B10" s="70"/>
      <c r="C10" s="70"/>
      <c r="D10" s="70"/>
      <c r="E10" s="70"/>
    </row>
    <row r="11" spans="1:5">
      <c r="A11" s="70" t="s">
        <v>395</v>
      </c>
      <c r="B11" s="70"/>
      <c r="C11" s="70"/>
      <c r="D11" s="70"/>
      <c r="E11" s="70"/>
    </row>
  </sheetData>
  <mergeCells count="1">
    <mergeCell ref="A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3"/>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95.85546875" style="62" bestFit="1" customWidth="1"/>
    <col min="2" max="2" width="28.140625" style="62" bestFit="1" customWidth="1"/>
    <col min="3" max="3" width="26.5703125" style="62" bestFit="1" customWidth="1"/>
    <col min="4" max="4" width="19.85546875" style="62" bestFit="1" customWidth="1"/>
    <col min="5" max="5" width="16" style="62" customWidth="1"/>
    <col min="6" max="6" width="16" style="62" bestFit="1" customWidth="1"/>
    <col min="7" max="7" width="28.42578125" style="62" bestFit="1" customWidth="1"/>
    <col min="8" max="8" width="18.42578125" style="62" bestFit="1" customWidth="1"/>
    <col min="9" max="9" width="31.7109375" style="62" bestFit="1" customWidth="1"/>
    <col min="10" max="10" width="25.85546875" style="62" bestFit="1" customWidth="1"/>
    <col min="11" max="11" width="20.140625" style="62" bestFit="1" customWidth="1"/>
    <col min="12" max="12" width="4.42578125" style="62" bestFit="1" customWidth="1"/>
    <col min="13" max="13" width="5.28515625" style="62" bestFit="1" customWidth="1"/>
    <col min="14" max="14" width="3.85546875" style="62" bestFit="1" customWidth="1"/>
    <col min="15" max="15" width="5.7109375" style="62" bestFit="1" customWidth="1"/>
    <col min="16" max="16" width="5" style="62" bestFit="1" customWidth="1"/>
    <col min="17" max="17" width="3.7109375" style="62" bestFit="1" customWidth="1"/>
    <col min="18" max="18" width="4.28515625" style="62" bestFit="1" customWidth="1"/>
    <col min="19" max="19" width="3.5703125" style="62" bestFit="1" customWidth="1"/>
    <col min="20" max="20" width="3.7109375" style="62" bestFit="1" customWidth="1"/>
    <col min="21" max="21" width="29.5703125" style="62" bestFit="1" customWidth="1"/>
    <col min="22" max="22" width="192" style="62" bestFit="1" customWidth="1"/>
    <col min="23" max="16384" width="14.42578125" style="62"/>
  </cols>
  <sheetData>
    <row r="1" spans="1:22" ht="15.75" customHeight="1">
      <c r="A1" s="79" t="s">
        <v>9</v>
      </c>
      <c r="B1" s="76"/>
      <c r="C1" s="68"/>
      <c r="D1" s="61" t="s">
        <v>396</v>
      </c>
      <c r="E1" s="76"/>
      <c r="F1" s="76"/>
      <c r="G1" s="76"/>
      <c r="H1" s="76"/>
      <c r="I1" s="76"/>
      <c r="J1" s="76"/>
      <c r="K1" s="76"/>
      <c r="L1" s="76"/>
      <c r="M1" s="76"/>
      <c r="N1" s="76"/>
      <c r="O1" s="76"/>
      <c r="P1" s="76"/>
      <c r="Q1" s="76"/>
      <c r="R1" s="76"/>
      <c r="S1" s="76"/>
      <c r="T1" s="76"/>
      <c r="U1" s="66"/>
      <c r="V1" s="66"/>
    </row>
    <row r="2" spans="1:22" ht="15.75" customHeight="1">
      <c r="A2" s="67" t="s">
        <v>28</v>
      </c>
      <c r="B2" s="68" t="s">
        <v>397</v>
      </c>
      <c r="C2" s="68" t="s">
        <v>398</v>
      </c>
      <c r="D2" s="68" t="s">
        <v>399</v>
      </c>
      <c r="E2" s="68" t="s">
        <v>400</v>
      </c>
      <c r="F2" s="68" t="s">
        <v>401</v>
      </c>
      <c r="G2" s="68" t="s">
        <v>402</v>
      </c>
      <c r="H2" s="68" t="s">
        <v>403</v>
      </c>
      <c r="I2" s="68" t="s">
        <v>404</v>
      </c>
      <c r="J2" s="68" t="s">
        <v>405</v>
      </c>
      <c r="K2" s="68" t="s">
        <v>406</v>
      </c>
      <c r="L2" s="68" t="s">
        <v>407</v>
      </c>
      <c r="M2" s="68" t="s">
        <v>408</v>
      </c>
      <c r="N2" s="68" t="s">
        <v>409</v>
      </c>
      <c r="O2" s="68" t="s">
        <v>410</v>
      </c>
      <c r="P2" s="69" t="s">
        <v>411</v>
      </c>
      <c r="Q2" s="69" t="s">
        <v>412</v>
      </c>
      <c r="R2" s="69" t="s">
        <v>413</v>
      </c>
      <c r="S2" s="69" t="s">
        <v>414</v>
      </c>
      <c r="T2" s="69" t="s">
        <v>415</v>
      </c>
      <c r="U2" s="68" t="s">
        <v>416</v>
      </c>
      <c r="V2" s="68" t="s">
        <v>417</v>
      </c>
    </row>
    <row r="3" spans="1:22" ht="15.75" customHeight="1">
      <c r="A3" s="62" t="s">
        <v>31</v>
      </c>
      <c r="B3" s="80" t="s">
        <v>418</v>
      </c>
      <c r="C3" s="78" t="s">
        <v>386</v>
      </c>
      <c r="D3" s="78">
        <f>2021-1993</f>
        <v>28</v>
      </c>
      <c r="E3" s="65"/>
      <c r="F3" s="65"/>
      <c r="G3" s="63" t="s">
        <v>419</v>
      </c>
      <c r="H3" s="63" t="s">
        <v>420</v>
      </c>
      <c r="I3" s="34" t="s">
        <v>421</v>
      </c>
      <c r="J3" s="63"/>
      <c r="K3" s="65"/>
      <c r="L3" s="77"/>
      <c r="M3" s="77" t="s">
        <v>388</v>
      </c>
      <c r="N3" s="77"/>
      <c r="O3" s="77"/>
      <c r="P3" s="77"/>
      <c r="Q3" s="77"/>
      <c r="R3" s="77"/>
      <c r="S3" s="65"/>
      <c r="T3" s="65"/>
      <c r="V3" s="63" t="s">
        <v>422</v>
      </c>
    </row>
    <row r="4" spans="1:22" ht="15.75" customHeight="1">
      <c r="A4" s="62" t="s">
        <v>31</v>
      </c>
      <c r="B4" s="80" t="s">
        <v>423</v>
      </c>
      <c r="C4" s="78" t="s">
        <v>390</v>
      </c>
      <c r="D4" s="78"/>
      <c r="G4" s="63" t="s">
        <v>424</v>
      </c>
      <c r="H4" s="63" t="s">
        <v>425</v>
      </c>
      <c r="I4" s="34" t="s">
        <v>426</v>
      </c>
      <c r="J4" s="63" t="s">
        <v>427</v>
      </c>
      <c r="L4" s="78"/>
      <c r="M4" s="77" t="s">
        <v>388</v>
      </c>
      <c r="N4" s="77"/>
      <c r="O4" s="77"/>
      <c r="P4" s="77"/>
      <c r="Q4" s="77"/>
      <c r="R4" s="77"/>
      <c r="S4" s="65"/>
      <c r="T4" s="65"/>
      <c r="V4" s="63"/>
    </row>
    <row r="5" spans="1:22" ht="15.75" customHeight="1">
      <c r="A5" s="62" t="s">
        <v>31</v>
      </c>
      <c r="B5" s="80" t="s">
        <v>428</v>
      </c>
      <c r="C5" s="78" t="s">
        <v>390</v>
      </c>
      <c r="D5" s="78"/>
      <c r="G5" s="63" t="s">
        <v>429</v>
      </c>
      <c r="H5" s="63" t="s">
        <v>430</v>
      </c>
      <c r="I5" s="34" t="s">
        <v>431</v>
      </c>
      <c r="J5" s="63" t="s">
        <v>432</v>
      </c>
      <c r="L5" s="78" t="s">
        <v>388</v>
      </c>
      <c r="M5" s="77" t="s">
        <v>388</v>
      </c>
      <c r="N5" s="77"/>
      <c r="O5" s="77"/>
      <c r="P5" s="77" t="s">
        <v>388</v>
      </c>
      <c r="Q5" s="77" t="s">
        <v>388</v>
      </c>
      <c r="R5" s="77"/>
      <c r="S5" s="65"/>
      <c r="T5" s="65" t="s">
        <v>388</v>
      </c>
      <c r="U5" s="63"/>
      <c r="V5" s="63"/>
    </row>
    <row r="6" spans="1:22" ht="15.75" customHeight="1">
      <c r="A6" s="62" t="s">
        <v>41</v>
      </c>
      <c r="B6" s="64" t="s">
        <v>433</v>
      </c>
      <c r="C6" s="78" t="s">
        <v>390</v>
      </c>
      <c r="D6" s="78">
        <f>2021-1985</f>
        <v>36</v>
      </c>
      <c r="E6" s="65"/>
      <c r="F6" s="65"/>
      <c r="G6" s="63" t="s">
        <v>434</v>
      </c>
      <c r="H6" s="63" t="s">
        <v>435</v>
      </c>
      <c r="I6" s="34" t="s">
        <v>436</v>
      </c>
      <c r="J6" s="62" t="s">
        <v>437</v>
      </c>
      <c r="K6" s="65"/>
      <c r="L6" s="77"/>
      <c r="M6" s="77" t="s">
        <v>388</v>
      </c>
      <c r="N6" s="77"/>
      <c r="O6" s="77"/>
      <c r="P6" s="77"/>
      <c r="Q6" s="77"/>
      <c r="R6" s="77"/>
      <c r="S6" s="65"/>
      <c r="T6" s="65"/>
      <c r="V6" s="63" t="s">
        <v>438</v>
      </c>
    </row>
    <row r="7" spans="1:22" ht="15.75" customHeight="1">
      <c r="A7" s="62" t="s">
        <v>31</v>
      </c>
      <c r="B7" s="80" t="s">
        <v>439</v>
      </c>
      <c r="C7" s="78" t="s">
        <v>390</v>
      </c>
      <c r="D7" s="78"/>
      <c r="E7" s="63"/>
      <c r="F7" s="63"/>
      <c r="G7" s="63"/>
      <c r="H7" s="63"/>
      <c r="I7" s="34" t="s">
        <v>440</v>
      </c>
      <c r="J7" s="63" t="s">
        <v>441</v>
      </c>
      <c r="K7" s="65"/>
      <c r="L7" s="77"/>
      <c r="M7" s="77" t="s">
        <v>388</v>
      </c>
      <c r="N7" s="77"/>
      <c r="O7" s="77"/>
      <c r="P7" s="77"/>
      <c r="Q7" s="77"/>
      <c r="R7" s="77"/>
      <c r="S7" s="63"/>
      <c r="T7" s="65"/>
      <c r="U7" s="63"/>
      <c r="V7" s="63" t="s">
        <v>442</v>
      </c>
    </row>
    <row r="8" spans="1:22" ht="15.75" customHeight="1">
      <c r="A8" s="62" t="s">
        <v>37</v>
      </c>
      <c r="B8" s="64" t="s">
        <v>443</v>
      </c>
      <c r="C8" s="78" t="s">
        <v>390</v>
      </c>
      <c r="D8" s="78">
        <f>2021-1978</f>
        <v>43</v>
      </c>
      <c r="G8" s="62" t="s">
        <v>444</v>
      </c>
      <c r="H8" s="63" t="s">
        <v>445</v>
      </c>
      <c r="I8" s="34" t="s">
        <v>446</v>
      </c>
      <c r="J8" s="63" t="s">
        <v>447</v>
      </c>
      <c r="L8" s="78"/>
      <c r="M8" s="77"/>
      <c r="N8" s="77"/>
      <c r="O8" s="77"/>
      <c r="P8" s="77"/>
      <c r="Q8" s="77"/>
      <c r="R8" s="77"/>
      <c r="S8" s="65"/>
      <c r="T8" s="65"/>
    </row>
    <row r="9" spans="1:22" ht="15.75" customHeight="1">
      <c r="A9" s="62" t="s">
        <v>31</v>
      </c>
      <c r="B9" s="64" t="s">
        <v>448</v>
      </c>
      <c r="C9" s="78" t="s">
        <v>390</v>
      </c>
      <c r="D9" s="78">
        <f t="shared" ref="D9:D11" si="0">2021-1999</f>
        <v>22</v>
      </c>
      <c r="G9" s="62" t="s">
        <v>429</v>
      </c>
      <c r="H9" s="62" t="s">
        <v>449</v>
      </c>
      <c r="I9" s="34" t="s">
        <v>450</v>
      </c>
      <c r="J9" s="63" t="s">
        <v>1668</v>
      </c>
      <c r="L9" s="78"/>
      <c r="M9" s="77" t="s">
        <v>388</v>
      </c>
      <c r="N9" s="77"/>
      <c r="O9" s="77"/>
      <c r="P9" s="77"/>
      <c r="Q9" s="77"/>
      <c r="R9" s="77"/>
      <c r="S9" s="65"/>
      <c r="T9" s="65"/>
    </row>
    <row r="10" spans="1:22" ht="15.75" customHeight="1">
      <c r="A10" s="62" t="s">
        <v>63</v>
      </c>
      <c r="B10" s="64" t="s">
        <v>448</v>
      </c>
      <c r="C10" s="77" t="s">
        <v>390</v>
      </c>
      <c r="D10" s="77">
        <f t="shared" si="0"/>
        <v>22</v>
      </c>
      <c r="E10" s="63"/>
      <c r="F10" s="65"/>
      <c r="G10" s="63" t="s">
        <v>429</v>
      </c>
      <c r="H10" s="63" t="s">
        <v>449</v>
      </c>
      <c r="I10" s="34" t="s">
        <v>450</v>
      </c>
      <c r="J10" s="63" t="s">
        <v>1668</v>
      </c>
      <c r="K10" s="65"/>
      <c r="L10" s="77"/>
      <c r="M10" s="77" t="s">
        <v>388</v>
      </c>
      <c r="N10" s="77"/>
      <c r="O10" s="77"/>
      <c r="P10" s="77"/>
      <c r="Q10" s="77"/>
      <c r="R10" s="77"/>
      <c r="S10" s="65"/>
      <c r="T10" s="63"/>
      <c r="V10" s="63"/>
    </row>
    <row r="11" spans="1:22" ht="15.75" customHeight="1">
      <c r="A11" s="62" t="s">
        <v>95</v>
      </c>
      <c r="B11" s="80" t="s">
        <v>448</v>
      </c>
      <c r="C11" s="78" t="s">
        <v>390</v>
      </c>
      <c r="D11" s="78">
        <f t="shared" si="0"/>
        <v>22</v>
      </c>
      <c r="E11" s="65"/>
      <c r="F11" s="65"/>
      <c r="G11" s="62" t="s">
        <v>429</v>
      </c>
      <c r="H11" s="62" t="s">
        <v>449</v>
      </c>
      <c r="I11" s="34" t="s">
        <v>450</v>
      </c>
      <c r="J11" s="63" t="s">
        <v>1668</v>
      </c>
      <c r="K11" s="65"/>
      <c r="L11" s="77"/>
      <c r="M11" s="77" t="s">
        <v>388</v>
      </c>
      <c r="N11" s="77"/>
      <c r="O11" s="77"/>
      <c r="P11" s="77"/>
      <c r="Q11" s="77"/>
      <c r="R11" s="77"/>
      <c r="S11" s="63"/>
      <c r="T11" s="65"/>
    </row>
    <row r="12" spans="1:22" ht="15.75" customHeight="1">
      <c r="A12" s="62" t="s">
        <v>31</v>
      </c>
      <c r="B12" s="64" t="s">
        <v>451</v>
      </c>
      <c r="C12" s="78" t="s">
        <v>390</v>
      </c>
      <c r="D12" s="78">
        <f t="shared" ref="D12:D14" si="1">2021-1987</f>
        <v>34</v>
      </c>
      <c r="E12" s="65"/>
      <c r="F12" s="65"/>
      <c r="H12" s="63"/>
      <c r="I12" s="34" t="s">
        <v>452</v>
      </c>
      <c r="J12" s="63" t="s">
        <v>453</v>
      </c>
      <c r="K12" s="65"/>
      <c r="L12" s="77"/>
      <c r="M12" s="77" t="s">
        <v>388</v>
      </c>
      <c r="N12" s="77"/>
      <c r="O12" s="77"/>
      <c r="P12" s="77"/>
      <c r="Q12" s="77"/>
      <c r="R12" s="77"/>
      <c r="S12" s="65"/>
      <c r="T12" s="65"/>
      <c r="U12" s="62" t="s">
        <v>454</v>
      </c>
      <c r="V12" s="62" t="s">
        <v>455</v>
      </c>
    </row>
    <row r="13" spans="1:22" ht="15.75" customHeight="1">
      <c r="A13" s="62" t="s">
        <v>63</v>
      </c>
      <c r="B13" s="80" t="s">
        <v>451</v>
      </c>
      <c r="C13" s="77" t="s">
        <v>390</v>
      </c>
      <c r="D13" s="77">
        <f t="shared" si="1"/>
        <v>34</v>
      </c>
      <c r="E13" s="65"/>
      <c r="F13" s="65"/>
      <c r="G13" s="63"/>
      <c r="H13" s="63"/>
      <c r="I13" s="34" t="s">
        <v>452</v>
      </c>
      <c r="J13" s="63" t="s">
        <v>453</v>
      </c>
      <c r="K13" s="65"/>
      <c r="L13" s="77"/>
      <c r="M13" s="77" t="s">
        <v>388</v>
      </c>
      <c r="N13" s="77"/>
      <c r="O13" s="77"/>
      <c r="P13" s="77"/>
      <c r="Q13" s="77"/>
      <c r="R13" s="77"/>
      <c r="S13" s="65"/>
      <c r="T13" s="65"/>
      <c r="U13" s="62" t="s">
        <v>454</v>
      </c>
      <c r="V13" s="62" t="s">
        <v>455</v>
      </c>
    </row>
    <row r="14" spans="1:22" ht="15.75" customHeight="1">
      <c r="A14" s="62" t="s">
        <v>95</v>
      </c>
      <c r="B14" s="64" t="s">
        <v>451</v>
      </c>
      <c r="C14" s="78" t="s">
        <v>390</v>
      </c>
      <c r="D14" s="78">
        <f t="shared" si="1"/>
        <v>34</v>
      </c>
      <c r="E14" s="65"/>
      <c r="F14" s="65"/>
      <c r="G14" s="63"/>
      <c r="H14" s="63"/>
      <c r="I14" s="34" t="s">
        <v>452</v>
      </c>
      <c r="J14" s="63" t="s">
        <v>453</v>
      </c>
      <c r="K14" s="65"/>
      <c r="L14" s="77"/>
      <c r="M14" s="77" t="s">
        <v>388</v>
      </c>
      <c r="N14" s="77"/>
      <c r="O14" s="77"/>
      <c r="P14" s="77"/>
      <c r="Q14" s="77"/>
      <c r="R14" s="77"/>
      <c r="S14" s="65"/>
      <c r="T14" s="65"/>
      <c r="U14" s="62" t="s">
        <v>454</v>
      </c>
      <c r="V14" s="62" t="s">
        <v>455</v>
      </c>
    </row>
    <row r="15" spans="1:22" ht="15.75" customHeight="1">
      <c r="A15" s="62" t="s">
        <v>31</v>
      </c>
      <c r="B15" s="80" t="s">
        <v>456</v>
      </c>
      <c r="C15" s="77" t="s">
        <v>390</v>
      </c>
      <c r="D15" s="77">
        <f t="shared" ref="D15:D16" si="2">2021-1985</f>
        <v>36</v>
      </c>
      <c r="E15" s="63"/>
      <c r="F15" s="63"/>
      <c r="G15" s="63" t="s">
        <v>434</v>
      </c>
      <c r="H15" s="63" t="s">
        <v>457</v>
      </c>
      <c r="I15" s="34" t="s">
        <v>458</v>
      </c>
      <c r="J15" s="63" t="s">
        <v>459</v>
      </c>
      <c r="K15" s="65"/>
      <c r="L15" s="77"/>
      <c r="M15" s="77" t="s">
        <v>388</v>
      </c>
      <c r="N15" s="77"/>
      <c r="O15" s="77"/>
      <c r="P15" s="77"/>
      <c r="Q15" s="77"/>
      <c r="R15" s="77"/>
      <c r="S15" s="65"/>
      <c r="T15" s="65"/>
      <c r="V15" s="63"/>
    </row>
    <row r="16" spans="1:22" ht="15.75" customHeight="1">
      <c r="A16" s="62" t="s">
        <v>45</v>
      </c>
      <c r="B16" s="80" t="s">
        <v>456</v>
      </c>
      <c r="C16" s="77" t="s">
        <v>390</v>
      </c>
      <c r="D16" s="77">
        <f t="shared" si="2"/>
        <v>36</v>
      </c>
      <c r="E16" s="65"/>
      <c r="F16" s="65"/>
      <c r="G16" s="63" t="s">
        <v>434</v>
      </c>
      <c r="H16" s="63" t="s">
        <v>457</v>
      </c>
      <c r="I16" s="34" t="s">
        <v>458</v>
      </c>
      <c r="J16" s="63" t="s">
        <v>459</v>
      </c>
      <c r="K16" s="65"/>
      <c r="L16" s="77"/>
      <c r="M16" s="77" t="s">
        <v>388</v>
      </c>
      <c r="N16" s="77"/>
      <c r="O16" s="77"/>
      <c r="P16" s="77"/>
      <c r="Q16" s="77"/>
      <c r="R16" s="77"/>
      <c r="S16" s="65"/>
      <c r="T16" s="65"/>
      <c r="U16" s="63"/>
      <c r="V16" s="63"/>
    </row>
    <row r="17" spans="1:22" ht="15.75" customHeight="1">
      <c r="A17" s="62" t="s">
        <v>95</v>
      </c>
      <c r="B17" s="80" t="s">
        <v>460</v>
      </c>
      <c r="C17" s="77" t="s">
        <v>390</v>
      </c>
      <c r="D17" s="77">
        <f t="shared" ref="D17:D18" si="3">2021-1990</f>
        <v>31</v>
      </c>
      <c r="E17" s="65">
        <v>1</v>
      </c>
      <c r="F17" s="65"/>
      <c r="G17" s="63" t="s">
        <v>461</v>
      </c>
      <c r="H17" s="63" t="s">
        <v>462</v>
      </c>
      <c r="I17" s="34"/>
      <c r="J17" s="63" t="s">
        <v>463</v>
      </c>
      <c r="K17" s="65"/>
      <c r="L17" s="77"/>
      <c r="M17" s="77"/>
      <c r="N17" s="77"/>
      <c r="O17" s="77"/>
      <c r="P17" s="77" t="s">
        <v>388</v>
      </c>
      <c r="Q17" s="77"/>
      <c r="R17" s="77"/>
      <c r="S17" s="63"/>
      <c r="T17" s="63"/>
      <c r="U17" s="62" t="s">
        <v>454</v>
      </c>
      <c r="V17" s="62" t="s">
        <v>464</v>
      </c>
    </row>
    <row r="18" spans="1:22" ht="15.75" customHeight="1">
      <c r="A18" s="63" t="s">
        <v>31</v>
      </c>
      <c r="B18" s="64" t="s">
        <v>460</v>
      </c>
      <c r="C18" s="78" t="s">
        <v>390</v>
      </c>
      <c r="D18" s="78">
        <f t="shared" si="3"/>
        <v>31</v>
      </c>
      <c r="E18" s="63">
        <v>1</v>
      </c>
      <c r="F18" s="65"/>
      <c r="G18" s="62" t="s">
        <v>461</v>
      </c>
      <c r="H18" s="63" t="s">
        <v>462</v>
      </c>
      <c r="I18" s="34"/>
      <c r="J18" s="63" t="s">
        <v>463</v>
      </c>
      <c r="K18" s="65"/>
      <c r="L18" s="77"/>
      <c r="M18" s="77"/>
      <c r="N18" s="77"/>
      <c r="O18" s="77"/>
      <c r="P18" s="77" t="s">
        <v>388</v>
      </c>
      <c r="Q18" s="77"/>
      <c r="R18" s="77"/>
      <c r="S18" s="65"/>
      <c r="T18" s="65"/>
      <c r="U18" s="62" t="s">
        <v>454</v>
      </c>
      <c r="V18" s="62" t="s">
        <v>464</v>
      </c>
    </row>
    <row r="19" spans="1:22" ht="15.75" customHeight="1">
      <c r="A19" s="63" t="s">
        <v>31</v>
      </c>
      <c r="B19" s="64" t="s">
        <v>465</v>
      </c>
      <c r="C19" s="78" t="s">
        <v>390</v>
      </c>
      <c r="D19" s="78"/>
      <c r="E19" s="63">
        <v>2</v>
      </c>
      <c r="F19" s="63"/>
      <c r="G19" s="63" t="s">
        <v>429</v>
      </c>
      <c r="H19" s="63" t="s">
        <v>466</v>
      </c>
      <c r="I19" s="34" t="s">
        <v>467</v>
      </c>
      <c r="J19" s="63" t="s">
        <v>468</v>
      </c>
      <c r="K19" s="65"/>
      <c r="L19" s="77"/>
      <c r="M19" s="77" t="s">
        <v>388</v>
      </c>
      <c r="N19" s="77"/>
      <c r="O19" s="77"/>
      <c r="P19" s="77"/>
      <c r="Q19" s="77"/>
      <c r="R19" s="77"/>
      <c r="S19" s="65"/>
      <c r="T19" s="65"/>
      <c r="V19" s="62" t="s">
        <v>469</v>
      </c>
    </row>
    <row r="20" spans="1:22" ht="15.75" customHeight="1">
      <c r="A20" s="63" t="s">
        <v>63</v>
      </c>
      <c r="B20" s="64" t="s">
        <v>465</v>
      </c>
      <c r="C20" s="78" t="s">
        <v>390</v>
      </c>
      <c r="D20" s="78"/>
      <c r="E20" s="65">
        <v>2</v>
      </c>
      <c r="F20" s="65"/>
      <c r="G20" s="63" t="s">
        <v>429</v>
      </c>
      <c r="H20" s="63" t="s">
        <v>466</v>
      </c>
      <c r="I20" s="34" t="s">
        <v>467</v>
      </c>
      <c r="J20" s="63" t="s">
        <v>468</v>
      </c>
      <c r="K20" s="65"/>
      <c r="L20" s="77"/>
      <c r="M20" s="77" t="s">
        <v>388</v>
      </c>
      <c r="N20" s="77"/>
      <c r="O20" s="77"/>
      <c r="P20" s="77"/>
      <c r="Q20" s="77"/>
      <c r="R20" s="77"/>
      <c r="S20" s="65"/>
      <c r="T20" s="65"/>
      <c r="V20" s="62" t="s">
        <v>469</v>
      </c>
    </row>
    <row r="21" spans="1:22" ht="15.75" customHeight="1">
      <c r="A21" s="63" t="s">
        <v>31</v>
      </c>
      <c r="B21" s="64" t="s">
        <v>470</v>
      </c>
      <c r="C21" s="78" t="s">
        <v>390</v>
      </c>
      <c r="D21" s="78">
        <f>2021-1999</f>
        <v>22</v>
      </c>
      <c r="E21" s="65">
        <v>3</v>
      </c>
      <c r="F21" s="65"/>
      <c r="G21" s="62" t="s">
        <v>434</v>
      </c>
      <c r="H21" s="62" t="s">
        <v>471</v>
      </c>
      <c r="I21" s="34" t="s">
        <v>472</v>
      </c>
      <c r="J21" s="63" t="s">
        <v>473</v>
      </c>
      <c r="K21" s="65"/>
      <c r="L21" s="77"/>
      <c r="M21" s="77" t="s">
        <v>388</v>
      </c>
      <c r="N21" s="77"/>
      <c r="O21" s="77"/>
      <c r="P21" s="77"/>
      <c r="Q21" s="77"/>
      <c r="R21" s="77"/>
      <c r="S21" s="65"/>
      <c r="T21" s="65"/>
    </row>
    <row r="22" spans="1:22" ht="15.75" customHeight="1">
      <c r="A22" s="63" t="s">
        <v>59</v>
      </c>
      <c r="B22" s="62" t="s">
        <v>474</v>
      </c>
      <c r="C22" s="78" t="s">
        <v>390</v>
      </c>
      <c r="D22" s="78">
        <f>2021-2003</f>
        <v>18</v>
      </c>
      <c r="E22" s="65"/>
      <c r="F22" s="65"/>
      <c r="J22" s="62" t="s">
        <v>475</v>
      </c>
      <c r="K22" s="65"/>
      <c r="L22" s="77"/>
      <c r="M22" s="77"/>
      <c r="N22" s="77"/>
      <c r="O22" s="77"/>
      <c r="P22" s="77" t="s">
        <v>388</v>
      </c>
      <c r="Q22" s="77"/>
      <c r="R22" s="77"/>
      <c r="S22" s="65"/>
      <c r="T22" s="65"/>
    </row>
    <row r="23" spans="1:22" ht="15.75" customHeight="1">
      <c r="A23" s="65" t="s">
        <v>31</v>
      </c>
      <c r="B23" s="62" t="s">
        <v>476</v>
      </c>
      <c r="C23" s="78" t="s">
        <v>390</v>
      </c>
      <c r="D23" s="78">
        <f>2021-2000</f>
        <v>21</v>
      </c>
      <c r="E23" s="65"/>
      <c r="F23" s="65"/>
      <c r="H23" s="62" t="s">
        <v>477</v>
      </c>
      <c r="I23" s="62" t="s">
        <v>478</v>
      </c>
      <c r="J23" s="62" t="s">
        <v>1669</v>
      </c>
      <c r="K23" s="65"/>
      <c r="L23" s="77"/>
      <c r="M23" s="77"/>
      <c r="N23" s="77"/>
      <c r="O23" s="77"/>
      <c r="P23" s="77" t="s">
        <v>388</v>
      </c>
      <c r="Q23" s="77"/>
      <c r="R23" s="77"/>
      <c r="S23" s="65"/>
      <c r="T23" s="65"/>
    </row>
    <row r="24" spans="1:22" ht="12.75">
      <c r="A24" s="65"/>
      <c r="C24" s="78"/>
      <c r="D24" s="78"/>
      <c r="E24" s="65"/>
      <c r="F24" s="65"/>
      <c r="K24" s="65"/>
      <c r="L24" s="77"/>
      <c r="M24" s="77"/>
      <c r="N24" s="77"/>
      <c r="O24" s="77"/>
      <c r="P24" s="77"/>
      <c r="Q24" s="77"/>
      <c r="R24" s="77"/>
      <c r="S24" s="65"/>
      <c r="T24" s="65"/>
    </row>
    <row r="25" spans="1:22" ht="12.75">
      <c r="A25" s="65"/>
      <c r="C25" s="78"/>
      <c r="D25" s="78"/>
      <c r="E25" s="65"/>
      <c r="F25" s="65"/>
      <c r="K25" s="65"/>
      <c r="L25" s="77"/>
      <c r="M25" s="77"/>
      <c r="N25" s="77"/>
      <c r="O25" s="77"/>
      <c r="P25" s="77"/>
      <c r="Q25" s="77"/>
      <c r="R25" s="77"/>
      <c r="S25" s="65"/>
      <c r="T25" s="65"/>
    </row>
    <row r="26" spans="1:22" ht="12.75">
      <c r="A26" s="65"/>
      <c r="C26" s="78"/>
      <c r="D26" s="78"/>
      <c r="E26" s="65"/>
      <c r="F26" s="65"/>
      <c r="K26" s="65"/>
      <c r="L26" s="77"/>
      <c r="M26" s="77"/>
      <c r="N26" s="77"/>
      <c r="O26" s="77"/>
      <c r="P26" s="77"/>
      <c r="Q26" s="77"/>
      <c r="R26" s="77"/>
      <c r="S26" s="65"/>
      <c r="T26" s="65"/>
    </row>
    <row r="27" spans="1:22" ht="12.75">
      <c r="A27" s="65"/>
      <c r="E27" s="65"/>
      <c r="F27" s="65"/>
      <c r="K27" s="65"/>
      <c r="L27" s="77"/>
      <c r="M27" s="77"/>
      <c r="N27" s="77"/>
      <c r="O27" s="77"/>
      <c r="P27" s="77"/>
      <c r="Q27" s="77"/>
      <c r="R27" s="77"/>
      <c r="S27" s="65"/>
      <c r="T27" s="65"/>
    </row>
    <row r="28" spans="1:22" ht="12.75">
      <c r="A28" s="65"/>
      <c r="E28" s="65"/>
      <c r="F28" s="65"/>
      <c r="K28" s="65"/>
      <c r="L28" s="77"/>
      <c r="M28" s="77"/>
      <c r="N28" s="77"/>
      <c r="O28" s="77"/>
      <c r="P28" s="77"/>
      <c r="Q28" s="77"/>
      <c r="R28" s="77"/>
      <c r="S28" s="65"/>
      <c r="T28" s="65"/>
    </row>
    <row r="29" spans="1:22" ht="12.75">
      <c r="A29" s="65"/>
      <c r="E29" s="65"/>
      <c r="F29" s="65"/>
      <c r="K29" s="65"/>
      <c r="L29" s="77"/>
      <c r="M29" s="77"/>
      <c r="N29" s="77"/>
      <c r="O29" s="77"/>
      <c r="P29" s="77"/>
      <c r="Q29" s="77"/>
      <c r="R29" s="77"/>
      <c r="S29" s="65"/>
      <c r="T29" s="65"/>
    </row>
    <row r="30" spans="1:22" ht="12.75">
      <c r="A30" s="65"/>
      <c r="E30" s="65"/>
      <c r="F30" s="65"/>
      <c r="K30" s="65"/>
      <c r="L30" s="77"/>
      <c r="M30" s="77"/>
      <c r="N30" s="77"/>
      <c r="O30" s="77"/>
      <c r="P30" s="77"/>
      <c r="Q30" s="77"/>
      <c r="R30" s="77"/>
      <c r="S30" s="65"/>
      <c r="T30" s="65"/>
    </row>
    <row r="31" spans="1:22" ht="12.75">
      <c r="A31" s="65"/>
      <c r="E31" s="65"/>
      <c r="F31" s="65"/>
      <c r="K31" s="65"/>
      <c r="L31" s="77"/>
      <c r="M31" s="77"/>
      <c r="N31" s="77"/>
      <c r="O31" s="77"/>
      <c r="P31" s="77"/>
      <c r="Q31" s="77"/>
      <c r="R31" s="77"/>
      <c r="S31" s="65"/>
      <c r="T31" s="65"/>
    </row>
    <row r="32" spans="1:22" ht="12.75">
      <c r="A32" s="65"/>
      <c r="E32" s="65"/>
      <c r="F32" s="65"/>
      <c r="K32" s="65"/>
      <c r="L32" s="77"/>
      <c r="M32" s="77"/>
      <c r="N32" s="77"/>
      <c r="O32" s="77"/>
      <c r="P32" s="77"/>
      <c r="Q32" s="77"/>
      <c r="R32" s="77"/>
      <c r="S32" s="65"/>
      <c r="T32" s="65"/>
    </row>
    <row r="33" spans="1:20" ht="12.75">
      <c r="A33" s="65"/>
      <c r="E33" s="65"/>
      <c r="F33" s="65"/>
      <c r="K33" s="65"/>
      <c r="L33" s="77"/>
      <c r="M33" s="77"/>
      <c r="N33" s="77"/>
      <c r="O33" s="77"/>
      <c r="P33" s="77"/>
      <c r="Q33" s="77"/>
      <c r="R33" s="77"/>
      <c r="S33" s="65"/>
      <c r="T33" s="65"/>
    </row>
    <row r="34" spans="1:20" ht="12.75">
      <c r="A34" s="65"/>
      <c r="E34" s="65"/>
      <c r="F34" s="65"/>
      <c r="K34" s="65"/>
      <c r="L34" s="77"/>
      <c r="M34" s="77"/>
      <c r="N34" s="77"/>
      <c r="O34" s="77"/>
      <c r="P34" s="77"/>
      <c r="Q34" s="77"/>
      <c r="R34" s="77"/>
      <c r="S34" s="65"/>
      <c r="T34" s="65"/>
    </row>
    <row r="35" spans="1:20" ht="12.75">
      <c r="A35" s="65"/>
      <c r="E35" s="65"/>
      <c r="F35" s="65"/>
      <c r="K35" s="65"/>
      <c r="L35" s="77"/>
      <c r="M35" s="77"/>
      <c r="N35" s="77"/>
      <c r="O35" s="77"/>
      <c r="P35" s="77"/>
      <c r="Q35" s="77"/>
      <c r="R35" s="77"/>
      <c r="S35" s="65"/>
      <c r="T35" s="65"/>
    </row>
    <row r="36" spans="1:20" ht="12.75">
      <c r="A36" s="65"/>
      <c r="E36" s="65"/>
      <c r="F36" s="65"/>
      <c r="K36" s="65"/>
      <c r="L36" s="77"/>
      <c r="M36" s="77"/>
      <c r="N36" s="77"/>
      <c r="O36" s="77"/>
      <c r="P36" s="77"/>
      <c r="Q36" s="77"/>
      <c r="R36" s="77"/>
      <c r="S36" s="65"/>
      <c r="T36" s="65"/>
    </row>
    <row r="37" spans="1:20" ht="12.75">
      <c r="A37" s="65"/>
      <c r="E37" s="65"/>
      <c r="F37" s="65"/>
      <c r="K37" s="65"/>
      <c r="L37" s="77"/>
      <c r="M37" s="77"/>
      <c r="N37" s="77"/>
      <c r="O37" s="77"/>
      <c r="P37" s="77"/>
      <c r="Q37" s="77"/>
      <c r="R37" s="77"/>
      <c r="S37" s="65"/>
      <c r="T37" s="65"/>
    </row>
    <row r="38" spans="1:20" ht="12.75">
      <c r="A38" s="65"/>
      <c r="E38" s="65"/>
      <c r="F38" s="65"/>
      <c r="K38" s="65"/>
      <c r="L38" s="77"/>
      <c r="M38" s="77"/>
      <c r="N38" s="77"/>
      <c r="O38" s="77"/>
      <c r="P38" s="77"/>
      <c r="Q38" s="77"/>
      <c r="R38" s="77"/>
      <c r="S38" s="65"/>
      <c r="T38" s="65"/>
    </row>
    <row r="39" spans="1:20" ht="12.75">
      <c r="A39" s="65"/>
      <c r="E39" s="65"/>
      <c r="F39" s="65"/>
      <c r="K39" s="65"/>
      <c r="L39" s="77"/>
      <c r="M39" s="77"/>
      <c r="N39" s="77"/>
      <c r="O39" s="77"/>
      <c r="P39" s="77"/>
      <c r="Q39" s="77"/>
      <c r="R39" s="77"/>
      <c r="S39" s="65"/>
      <c r="T39" s="65"/>
    </row>
    <row r="40" spans="1:20" ht="12.75">
      <c r="A40" s="65"/>
      <c r="E40" s="65"/>
      <c r="F40" s="65"/>
      <c r="K40" s="65"/>
      <c r="L40" s="77"/>
      <c r="M40" s="77"/>
      <c r="N40" s="77"/>
      <c r="O40" s="77"/>
      <c r="P40" s="77"/>
      <c r="Q40" s="77"/>
      <c r="R40" s="77"/>
      <c r="S40" s="65"/>
      <c r="T40" s="65"/>
    </row>
    <row r="41" spans="1:20" ht="12.75">
      <c r="A41" s="65"/>
      <c r="E41" s="65"/>
      <c r="F41" s="65"/>
      <c r="K41" s="65"/>
      <c r="L41" s="77"/>
      <c r="M41" s="77"/>
      <c r="N41" s="77"/>
      <c r="O41" s="77"/>
      <c r="P41" s="77"/>
      <c r="Q41" s="77"/>
      <c r="R41" s="77"/>
      <c r="S41" s="65"/>
      <c r="T41" s="65"/>
    </row>
    <row r="42" spans="1:20" ht="12.75">
      <c r="A42" s="65"/>
      <c r="E42" s="65"/>
      <c r="F42" s="65"/>
      <c r="K42" s="65"/>
      <c r="L42" s="77"/>
      <c r="M42" s="77"/>
      <c r="N42" s="77"/>
      <c r="O42" s="77"/>
      <c r="P42" s="77"/>
      <c r="Q42" s="77"/>
      <c r="R42" s="77"/>
      <c r="S42" s="65"/>
      <c r="T42" s="65"/>
    </row>
    <row r="43" spans="1:20" ht="12.75">
      <c r="A43" s="65"/>
      <c r="E43" s="65"/>
      <c r="F43" s="65"/>
      <c r="K43" s="65"/>
      <c r="L43" s="77"/>
      <c r="M43" s="77"/>
      <c r="N43" s="77"/>
      <c r="O43" s="77"/>
      <c r="P43" s="77"/>
      <c r="Q43" s="77"/>
      <c r="R43" s="77"/>
      <c r="S43" s="65"/>
      <c r="T43" s="65"/>
    </row>
    <row r="44" spans="1:20" ht="12.75">
      <c r="A44" s="65"/>
      <c r="E44" s="65"/>
      <c r="F44" s="65"/>
      <c r="K44" s="65"/>
      <c r="L44" s="77"/>
      <c r="M44" s="77"/>
      <c r="N44" s="77"/>
      <c r="O44" s="77"/>
      <c r="P44" s="77"/>
      <c r="Q44" s="77"/>
      <c r="R44" s="77"/>
      <c r="S44" s="65"/>
      <c r="T44" s="65"/>
    </row>
    <row r="45" spans="1:20" ht="12.75">
      <c r="A45" s="65"/>
      <c r="E45" s="65"/>
      <c r="F45" s="65"/>
      <c r="K45" s="65"/>
      <c r="L45" s="77"/>
      <c r="M45" s="77"/>
      <c r="N45" s="77"/>
      <c r="O45" s="77"/>
      <c r="P45" s="77"/>
      <c r="Q45" s="77"/>
      <c r="R45" s="77"/>
      <c r="S45" s="65"/>
      <c r="T45" s="65"/>
    </row>
    <row r="46" spans="1:20" ht="12.75">
      <c r="A46" s="65"/>
      <c r="E46" s="65"/>
      <c r="F46" s="65"/>
      <c r="K46" s="65"/>
      <c r="L46" s="77"/>
      <c r="M46" s="77"/>
      <c r="N46" s="77"/>
      <c r="O46" s="77"/>
      <c r="P46" s="77"/>
      <c r="Q46" s="77"/>
      <c r="R46" s="77"/>
      <c r="S46" s="65"/>
      <c r="T46" s="65"/>
    </row>
    <row r="47" spans="1:20" ht="12.75">
      <c r="A47" s="65"/>
      <c r="E47" s="65"/>
      <c r="F47" s="65"/>
      <c r="K47" s="65"/>
      <c r="L47" s="77"/>
      <c r="M47" s="77"/>
      <c r="N47" s="77"/>
      <c r="O47" s="77"/>
      <c r="P47" s="77"/>
      <c r="Q47" s="77"/>
      <c r="R47" s="77"/>
      <c r="S47" s="65"/>
      <c r="T47" s="65"/>
    </row>
    <row r="48" spans="1:20" ht="12.75">
      <c r="A48" s="65"/>
      <c r="E48" s="65"/>
      <c r="F48" s="65"/>
      <c r="K48" s="65"/>
      <c r="L48" s="77"/>
      <c r="M48" s="77"/>
      <c r="N48" s="77"/>
      <c r="O48" s="77"/>
      <c r="P48" s="77"/>
      <c r="Q48" s="77"/>
      <c r="R48" s="77"/>
      <c r="S48" s="65"/>
      <c r="T48" s="65"/>
    </row>
    <row r="49" spans="1:20" ht="12.75">
      <c r="A49" s="65"/>
      <c r="E49" s="65"/>
      <c r="F49" s="65"/>
      <c r="K49" s="65"/>
      <c r="L49" s="77"/>
      <c r="M49" s="77"/>
      <c r="N49" s="77"/>
      <c r="O49" s="77"/>
      <c r="P49" s="77"/>
      <c r="Q49" s="77"/>
      <c r="R49" s="77"/>
      <c r="S49" s="65"/>
      <c r="T49" s="65"/>
    </row>
    <row r="50" spans="1:20" ht="12.75">
      <c r="A50" s="65"/>
      <c r="E50" s="65"/>
      <c r="F50" s="65"/>
      <c r="K50" s="65"/>
      <c r="L50" s="77"/>
      <c r="M50" s="77"/>
      <c r="N50" s="77"/>
      <c r="O50" s="77"/>
      <c r="P50" s="77"/>
      <c r="Q50" s="77"/>
      <c r="R50" s="77"/>
      <c r="S50" s="65"/>
      <c r="T50" s="65"/>
    </row>
    <row r="51" spans="1:20" ht="12.75">
      <c r="A51" s="65"/>
      <c r="E51" s="65"/>
      <c r="F51" s="65"/>
      <c r="K51" s="65"/>
      <c r="L51" s="77"/>
      <c r="M51" s="77"/>
      <c r="N51" s="77"/>
      <c r="O51" s="77"/>
      <c r="P51" s="77"/>
      <c r="Q51" s="77"/>
      <c r="R51" s="77"/>
      <c r="S51" s="65"/>
      <c r="T51" s="65"/>
    </row>
    <row r="52" spans="1:20" ht="12.75">
      <c r="A52" s="65"/>
      <c r="E52" s="65"/>
      <c r="F52" s="65"/>
      <c r="K52" s="65"/>
      <c r="L52" s="77"/>
      <c r="M52" s="77"/>
      <c r="N52" s="77"/>
      <c r="O52" s="77"/>
      <c r="P52" s="77"/>
      <c r="Q52" s="77"/>
      <c r="R52" s="77"/>
      <c r="S52" s="65"/>
      <c r="T52" s="65"/>
    </row>
    <row r="53" spans="1:20" ht="12.75">
      <c r="A53" s="65"/>
      <c r="E53" s="65"/>
      <c r="F53" s="65"/>
      <c r="K53" s="65"/>
      <c r="L53" s="77"/>
      <c r="M53" s="77"/>
      <c r="N53" s="77"/>
      <c r="O53" s="77"/>
      <c r="P53" s="77"/>
      <c r="Q53" s="77"/>
      <c r="R53" s="77"/>
      <c r="S53" s="65"/>
      <c r="T53" s="65"/>
    </row>
    <row r="54" spans="1:20" ht="12.75">
      <c r="A54" s="65"/>
      <c r="E54" s="65"/>
      <c r="F54" s="65"/>
      <c r="K54" s="65"/>
      <c r="L54" s="77"/>
      <c r="M54" s="77"/>
      <c r="N54" s="77"/>
      <c r="O54" s="77"/>
      <c r="P54" s="77"/>
      <c r="Q54" s="77"/>
      <c r="R54" s="77"/>
      <c r="S54" s="65"/>
      <c r="T54" s="65"/>
    </row>
    <row r="55" spans="1:20" ht="12.75">
      <c r="A55" s="65"/>
      <c r="E55" s="65"/>
      <c r="F55" s="65"/>
      <c r="K55" s="65"/>
      <c r="L55" s="77"/>
      <c r="M55" s="77"/>
      <c r="N55" s="77"/>
      <c r="O55" s="77"/>
      <c r="P55" s="77"/>
      <c r="Q55" s="77"/>
      <c r="R55" s="77"/>
      <c r="S55" s="65"/>
      <c r="T55" s="65"/>
    </row>
    <row r="56" spans="1:20" ht="12.75">
      <c r="A56" s="65"/>
      <c r="E56" s="65"/>
      <c r="F56" s="65"/>
      <c r="K56" s="65"/>
      <c r="L56" s="77"/>
      <c r="M56" s="77"/>
      <c r="N56" s="77"/>
      <c r="O56" s="77"/>
      <c r="P56" s="77"/>
      <c r="Q56" s="77"/>
      <c r="R56" s="77"/>
      <c r="S56" s="65"/>
      <c r="T56" s="65"/>
    </row>
    <row r="57" spans="1:20" ht="12.75">
      <c r="A57" s="65"/>
      <c r="E57" s="65"/>
      <c r="F57" s="65"/>
      <c r="K57" s="65"/>
      <c r="L57" s="77"/>
      <c r="M57" s="77"/>
      <c r="N57" s="77"/>
      <c r="O57" s="77"/>
      <c r="P57" s="77"/>
      <c r="Q57" s="77"/>
      <c r="R57" s="77"/>
      <c r="S57" s="65"/>
      <c r="T57" s="65"/>
    </row>
    <row r="58" spans="1:20" ht="12.75">
      <c r="A58" s="65"/>
      <c r="E58" s="65"/>
      <c r="F58" s="65"/>
      <c r="K58" s="65"/>
      <c r="L58" s="77"/>
      <c r="M58" s="77"/>
      <c r="N58" s="77"/>
      <c r="O58" s="77"/>
      <c r="P58" s="77"/>
      <c r="Q58" s="77"/>
      <c r="R58" s="77"/>
      <c r="S58" s="65"/>
      <c r="T58" s="65"/>
    </row>
    <row r="59" spans="1:20" ht="12.75">
      <c r="A59" s="65"/>
      <c r="E59" s="65"/>
      <c r="F59" s="65"/>
      <c r="K59" s="65"/>
      <c r="L59" s="77"/>
      <c r="M59" s="77"/>
      <c r="N59" s="77"/>
      <c r="O59" s="77"/>
      <c r="P59" s="77"/>
      <c r="Q59" s="77"/>
      <c r="R59" s="77"/>
      <c r="S59" s="65"/>
      <c r="T59" s="65"/>
    </row>
    <row r="60" spans="1:20" ht="12.75">
      <c r="A60" s="65"/>
      <c r="E60" s="65"/>
      <c r="F60" s="65"/>
      <c r="K60" s="65"/>
      <c r="L60" s="77"/>
      <c r="M60" s="77"/>
      <c r="N60" s="77"/>
      <c r="O60" s="77"/>
      <c r="P60" s="77"/>
      <c r="Q60" s="77"/>
      <c r="R60" s="77"/>
      <c r="S60" s="65"/>
      <c r="T60" s="65"/>
    </row>
    <row r="61" spans="1:20" ht="12.75">
      <c r="A61" s="65"/>
      <c r="E61" s="65"/>
      <c r="F61" s="65"/>
      <c r="K61" s="65"/>
      <c r="L61" s="77"/>
      <c r="M61" s="77"/>
      <c r="N61" s="77"/>
      <c r="O61" s="77"/>
      <c r="P61" s="77"/>
      <c r="Q61" s="77"/>
      <c r="R61" s="77"/>
      <c r="S61" s="65"/>
      <c r="T61" s="65"/>
    </row>
    <row r="62" spans="1:20" ht="12.75">
      <c r="A62" s="65"/>
      <c r="E62" s="65"/>
      <c r="F62" s="65"/>
      <c r="K62" s="65"/>
      <c r="L62" s="77"/>
      <c r="M62" s="77"/>
      <c r="N62" s="77"/>
      <c r="O62" s="77"/>
      <c r="P62" s="77"/>
      <c r="Q62" s="77"/>
      <c r="R62" s="77"/>
      <c r="S62" s="65"/>
      <c r="T62" s="65"/>
    </row>
    <row r="63" spans="1:20" ht="12.75">
      <c r="A63" s="65"/>
      <c r="E63" s="65"/>
      <c r="F63" s="65"/>
      <c r="K63" s="65"/>
      <c r="L63" s="77"/>
      <c r="M63" s="77"/>
      <c r="N63" s="77"/>
      <c r="O63" s="77"/>
      <c r="P63" s="77"/>
      <c r="Q63" s="77"/>
      <c r="R63" s="77"/>
      <c r="S63" s="65"/>
      <c r="T63" s="65"/>
    </row>
    <row r="64" spans="1:20" ht="12.75">
      <c r="A64" s="65"/>
      <c r="E64" s="65"/>
      <c r="F64" s="65"/>
      <c r="K64" s="65"/>
      <c r="L64" s="77"/>
      <c r="M64" s="77"/>
      <c r="N64" s="77"/>
      <c r="O64" s="77"/>
      <c r="P64" s="77"/>
      <c r="Q64" s="77"/>
      <c r="R64" s="77"/>
      <c r="S64" s="65"/>
      <c r="T64" s="65"/>
    </row>
    <row r="65" spans="1:20" ht="12.75">
      <c r="A65" s="65"/>
      <c r="E65" s="65"/>
      <c r="F65" s="65"/>
      <c r="K65" s="65"/>
      <c r="L65" s="77"/>
      <c r="M65" s="77"/>
      <c r="N65" s="77"/>
      <c r="O65" s="77"/>
      <c r="P65" s="77"/>
      <c r="Q65" s="77"/>
      <c r="R65" s="77"/>
      <c r="S65" s="65"/>
      <c r="T65" s="65"/>
    </row>
    <row r="66" spans="1:20" ht="12.75">
      <c r="A66" s="65"/>
      <c r="E66" s="65"/>
      <c r="F66" s="65"/>
      <c r="K66" s="65"/>
      <c r="L66" s="77"/>
      <c r="M66" s="77"/>
      <c r="N66" s="77"/>
      <c r="O66" s="77"/>
      <c r="P66" s="77"/>
      <c r="Q66" s="77"/>
      <c r="R66" s="77"/>
      <c r="S66" s="65"/>
      <c r="T66" s="65"/>
    </row>
    <row r="67" spans="1:20" ht="12.75">
      <c r="A67" s="65"/>
      <c r="E67" s="65"/>
      <c r="F67" s="65"/>
      <c r="K67" s="65"/>
      <c r="L67" s="77"/>
      <c r="M67" s="77"/>
      <c r="N67" s="77"/>
      <c r="O67" s="77"/>
      <c r="P67" s="77"/>
      <c r="Q67" s="77"/>
      <c r="R67" s="77"/>
      <c r="S67" s="65"/>
      <c r="T67" s="65"/>
    </row>
    <row r="68" spans="1:20" ht="12.75">
      <c r="A68" s="65"/>
      <c r="E68" s="65"/>
      <c r="F68" s="65"/>
      <c r="K68" s="65"/>
      <c r="L68" s="77"/>
      <c r="M68" s="77"/>
      <c r="N68" s="77"/>
      <c r="O68" s="77"/>
      <c r="P68" s="77"/>
      <c r="Q68" s="77"/>
      <c r="R68" s="77"/>
      <c r="S68" s="65"/>
      <c r="T68" s="65"/>
    </row>
    <row r="69" spans="1:20" ht="12.75">
      <c r="A69" s="65"/>
      <c r="E69" s="65"/>
      <c r="F69" s="65"/>
      <c r="K69" s="65"/>
      <c r="L69" s="77"/>
      <c r="M69" s="77"/>
      <c r="N69" s="77"/>
      <c r="O69" s="77"/>
      <c r="P69" s="77"/>
      <c r="Q69" s="77"/>
      <c r="R69" s="77"/>
      <c r="S69" s="65"/>
      <c r="T69" s="65"/>
    </row>
    <row r="70" spans="1:20" ht="12.75">
      <c r="A70" s="65"/>
      <c r="E70" s="65"/>
      <c r="F70" s="65"/>
      <c r="K70" s="65"/>
      <c r="L70" s="77"/>
      <c r="M70" s="77"/>
      <c r="N70" s="77"/>
      <c r="O70" s="77"/>
      <c r="P70" s="77"/>
      <c r="Q70" s="77"/>
      <c r="R70" s="77"/>
      <c r="S70" s="65"/>
      <c r="T70" s="65"/>
    </row>
    <row r="71" spans="1:20" ht="12.75">
      <c r="A71" s="65"/>
      <c r="E71" s="65"/>
      <c r="F71" s="65"/>
      <c r="K71" s="65"/>
      <c r="L71" s="77"/>
      <c r="M71" s="77"/>
      <c r="N71" s="77"/>
      <c r="O71" s="77"/>
      <c r="P71" s="77"/>
      <c r="Q71" s="77"/>
      <c r="R71" s="77"/>
      <c r="S71" s="65"/>
      <c r="T71" s="65"/>
    </row>
    <row r="72" spans="1:20" ht="12.75">
      <c r="A72" s="65"/>
      <c r="E72" s="65"/>
      <c r="F72" s="65"/>
      <c r="K72" s="65"/>
      <c r="L72" s="77"/>
      <c r="M72" s="77"/>
      <c r="N72" s="77"/>
      <c r="O72" s="77"/>
      <c r="P72" s="77"/>
      <c r="Q72" s="77"/>
      <c r="R72" s="77"/>
      <c r="S72" s="65"/>
      <c r="T72" s="65"/>
    </row>
    <row r="73" spans="1:20" ht="12.75">
      <c r="A73" s="65"/>
      <c r="E73" s="65"/>
      <c r="F73" s="65"/>
      <c r="K73" s="65"/>
      <c r="L73" s="77"/>
      <c r="M73" s="77"/>
      <c r="N73" s="77"/>
      <c r="O73" s="77"/>
      <c r="P73" s="77"/>
      <c r="Q73" s="77"/>
      <c r="R73" s="77"/>
      <c r="S73" s="65"/>
      <c r="T73" s="65"/>
    </row>
    <row r="74" spans="1:20" ht="12.75">
      <c r="A74" s="65"/>
      <c r="E74" s="65"/>
      <c r="F74" s="65"/>
      <c r="K74" s="65"/>
      <c r="L74" s="77"/>
      <c r="M74" s="77"/>
      <c r="N74" s="77"/>
      <c r="O74" s="77"/>
      <c r="P74" s="77"/>
      <c r="Q74" s="77"/>
      <c r="R74" s="77"/>
      <c r="S74" s="65"/>
      <c r="T74" s="65"/>
    </row>
    <row r="75" spans="1:20" ht="12.75">
      <c r="A75" s="65"/>
      <c r="E75" s="65"/>
      <c r="F75" s="65"/>
      <c r="K75" s="65"/>
      <c r="L75" s="77"/>
      <c r="M75" s="77"/>
      <c r="N75" s="77"/>
      <c r="O75" s="77"/>
      <c r="P75" s="77"/>
      <c r="Q75" s="77"/>
      <c r="R75" s="77"/>
      <c r="S75" s="65"/>
      <c r="T75" s="65"/>
    </row>
    <row r="76" spans="1:20" ht="12.75">
      <c r="A76" s="65"/>
      <c r="E76" s="65"/>
      <c r="F76" s="65"/>
      <c r="K76" s="65"/>
      <c r="L76" s="77"/>
      <c r="M76" s="77"/>
      <c r="N76" s="77"/>
      <c r="O76" s="77"/>
      <c r="P76" s="77"/>
      <c r="Q76" s="77"/>
      <c r="R76" s="77"/>
      <c r="S76" s="65"/>
      <c r="T76" s="65"/>
    </row>
    <row r="77" spans="1:20" ht="12.75">
      <c r="A77" s="65"/>
      <c r="E77" s="65"/>
      <c r="F77" s="65"/>
      <c r="K77" s="65"/>
      <c r="L77" s="77"/>
      <c r="M77" s="77"/>
      <c r="N77" s="77"/>
      <c r="O77" s="77"/>
      <c r="P77" s="77"/>
      <c r="Q77" s="77"/>
      <c r="R77" s="77"/>
      <c r="S77" s="65"/>
      <c r="T77" s="65"/>
    </row>
    <row r="78" spans="1:20" ht="12.75">
      <c r="A78" s="65"/>
      <c r="E78" s="65"/>
      <c r="F78" s="65"/>
      <c r="K78" s="65"/>
      <c r="L78" s="77"/>
      <c r="M78" s="77"/>
      <c r="N78" s="77"/>
      <c r="O78" s="77"/>
      <c r="P78" s="77"/>
      <c r="Q78" s="77"/>
      <c r="R78" s="77"/>
      <c r="S78" s="65"/>
      <c r="T78" s="65"/>
    </row>
    <row r="79" spans="1:20" ht="12.75">
      <c r="A79" s="65"/>
      <c r="E79" s="65"/>
      <c r="F79" s="65"/>
      <c r="K79" s="65"/>
      <c r="L79" s="77"/>
      <c r="M79" s="77"/>
      <c r="N79" s="77"/>
      <c r="O79" s="77"/>
      <c r="P79" s="77"/>
      <c r="Q79" s="77"/>
      <c r="R79" s="77"/>
      <c r="S79" s="65"/>
      <c r="T79" s="65"/>
    </row>
    <row r="80" spans="1:20" ht="12.75">
      <c r="A80" s="65"/>
      <c r="E80" s="65"/>
      <c r="F80" s="65"/>
      <c r="K80" s="65"/>
      <c r="L80" s="77"/>
      <c r="M80" s="77"/>
      <c r="N80" s="77"/>
      <c r="O80" s="77"/>
      <c r="P80" s="77"/>
      <c r="Q80" s="77"/>
      <c r="R80" s="77"/>
      <c r="S80" s="65"/>
      <c r="T80" s="65"/>
    </row>
    <row r="81" spans="1:20" ht="12.75">
      <c r="A81" s="65"/>
      <c r="E81" s="65"/>
      <c r="F81" s="65"/>
      <c r="K81" s="65"/>
      <c r="L81" s="77"/>
      <c r="M81" s="77"/>
      <c r="N81" s="77"/>
      <c r="O81" s="77"/>
      <c r="P81" s="77"/>
      <c r="Q81" s="77"/>
      <c r="R81" s="77"/>
      <c r="S81" s="65"/>
      <c r="T81" s="65"/>
    </row>
    <row r="82" spans="1:20" ht="12.75">
      <c r="A82" s="65"/>
      <c r="E82" s="65"/>
      <c r="F82" s="65"/>
      <c r="K82" s="65"/>
      <c r="L82" s="77"/>
      <c r="M82" s="77"/>
      <c r="N82" s="77"/>
      <c r="O82" s="77"/>
      <c r="P82" s="77"/>
      <c r="Q82" s="77"/>
      <c r="R82" s="77"/>
      <c r="S82" s="65"/>
      <c r="T82" s="65"/>
    </row>
    <row r="83" spans="1:20" ht="12.75">
      <c r="A83" s="65"/>
      <c r="E83" s="65"/>
      <c r="F83" s="65"/>
      <c r="K83" s="65"/>
      <c r="L83" s="77"/>
      <c r="M83" s="77"/>
      <c r="N83" s="77"/>
      <c r="O83" s="77"/>
      <c r="P83" s="77"/>
      <c r="Q83" s="77"/>
      <c r="R83" s="77"/>
      <c r="S83" s="65"/>
      <c r="T83" s="65"/>
    </row>
    <row r="84" spans="1:20" ht="12.75">
      <c r="A84" s="65"/>
      <c r="E84" s="65"/>
      <c r="F84" s="65"/>
      <c r="K84" s="65"/>
      <c r="L84" s="77"/>
      <c r="M84" s="77"/>
      <c r="N84" s="77"/>
      <c r="O84" s="77"/>
      <c r="P84" s="77"/>
      <c r="Q84" s="77"/>
      <c r="R84" s="77"/>
      <c r="S84" s="65"/>
      <c r="T84" s="65"/>
    </row>
    <row r="85" spans="1:20" ht="12.75">
      <c r="A85" s="65"/>
      <c r="E85" s="65"/>
      <c r="F85" s="65"/>
      <c r="K85" s="65"/>
      <c r="L85" s="77"/>
      <c r="M85" s="77"/>
      <c r="N85" s="77"/>
      <c r="O85" s="77"/>
      <c r="P85" s="77"/>
      <c r="Q85" s="77"/>
      <c r="R85" s="77"/>
      <c r="S85" s="65"/>
      <c r="T85" s="65"/>
    </row>
    <row r="86" spans="1:20" ht="12.75">
      <c r="A86" s="65"/>
      <c r="E86" s="65"/>
      <c r="F86" s="65"/>
      <c r="K86" s="65"/>
      <c r="L86" s="77"/>
      <c r="M86" s="77"/>
      <c r="N86" s="77"/>
      <c r="O86" s="77"/>
      <c r="P86" s="77"/>
      <c r="Q86" s="77"/>
      <c r="R86" s="77"/>
      <c r="S86" s="65"/>
      <c r="T86" s="65"/>
    </row>
    <row r="87" spans="1:20" ht="12.75">
      <c r="A87" s="65"/>
      <c r="E87" s="65"/>
      <c r="F87" s="65"/>
      <c r="K87" s="65"/>
      <c r="L87" s="77"/>
      <c r="M87" s="77"/>
      <c r="N87" s="77"/>
      <c r="O87" s="77"/>
      <c r="P87" s="77"/>
      <c r="Q87" s="77"/>
      <c r="R87" s="77"/>
      <c r="S87" s="65"/>
      <c r="T87" s="65"/>
    </row>
    <row r="88" spans="1:20" ht="12.75">
      <c r="A88" s="65"/>
      <c r="E88" s="65"/>
      <c r="F88" s="65"/>
      <c r="K88" s="65"/>
      <c r="L88" s="77"/>
      <c r="M88" s="77"/>
      <c r="N88" s="77"/>
      <c r="O88" s="77"/>
      <c r="P88" s="77"/>
      <c r="Q88" s="77"/>
      <c r="R88" s="77"/>
      <c r="S88" s="65"/>
      <c r="T88" s="65"/>
    </row>
    <row r="89" spans="1:20" ht="12.75">
      <c r="A89" s="65"/>
      <c r="E89" s="65"/>
      <c r="F89" s="65"/>
      <c r="K89" s="65"/>
      <c r="L89" s="77"/>
      <c r="M89" s="77"/>
      <c r="N89" s="77"/>
      <c r="O89" s="77"/>
      <c r="P89" s="77"/>
      <c r="Q89" s="77"/>
      <c r="R89" s="77"/>
      <c r="S89" s="65"/>
      <c r="T89" s="65"/>
    </row>
    <row r="90" spans="1:20" ht="12.75">
      <c r="A90" s="65"/>
      <c r="E90" s="65"/>
      <c r="F90" s="65"/>
      <c r="K90" s="65"/>
      <c r="L90" s="77"/>
      <c r="M90" s="77"/>
      <c r="N90" s="77"/>
      <c r="O90" s="77"/>
      <c r="P90" s="77"/>
      <c r="Q90" s="77"/>
      <c r="R90" s="77"/>
      <c r="S90" s="65"/>
      <c r="T90" s="65"/>
    </row>
    <row r="91" spans="1:20" ht="12.75">
      <c r="A91" s="65"/>
      <c r="E91" s="65"/>
      <c r="F91" s="65"/>
      <c r="K91" s="65"/>
      <c r="L91" s="77"/>
      <c r="M91" s="77"/>
      <c r="N91" s="77"/>
      <c r="O91" s="77"/>
      <c r="P91" s="77"/>
      <c r="Q91" s="77"/>
      <c r="R91" s="77"/>
      <c r="S91" s="65"/>
      <c r="T91" s="65"/>
    </row>
    <row r="92" spans="1:20" ht="12.75">
      <c r="A92" s="65"/>
      <c r="E92" s="65"/>
      <c r="F92" s="65"/>
      <c r="K92" s="65"/>
      <c r="L92" s="77"/>
      <c r="M92" s="77"/>
      <c r="N92" s="77"/>
      <c r="O92" s="77"/>
      <c r="P92" s="77"/>
      <c r="Q92" s="77"/>
      <c r="R92" s="77"/>
      <c r="S92" s="65"/>
      <c r="T92" s="65"/>
    </row>
    <row r="93" spans="1:20" ht="12.75">
      <c r="A93" s="65"/>
      <c r="E93" s="65"/>
      <c r="F93" s="65"/>
      <c r="K93" s="65"/>
      <c r="L93" s="77"/>
      <c r="M93" s="77"/>
      <c r="N93" s="77"/>
      <c r="O93" s="77"/>
      <c r="P93" s="77"/>
      <c r="Q93" s="77"/>
      <c r="R93" s="77"/>
      <c r="S93" s="65"/>
      <c r="T93" s="65"/>
    </row>
    <row r="94" spans="1:20" ht="12.75">
      <c r="A94" s="65"/>
      <c r="E94" s="65"/>
      <c r="F94" s="65"/>
      <c r="K94" s="65"/>
      <c r="L94" s="77"/>
      <c r="M94" s="77"/>
      <c r="N94" s="77"/>
      <c r="O94" s="77"/>
      <c r="P94" s="77"/>
      <c r="Q94" s="77"/>
      <c r="R94" s="77"/>
      <c r="S94" s="65"/>
      <c r="T94" s="65"/>
    </row>
    <row r="95" spans="1:20" ht="12.75">
      <c r="A95" s="65"/>
      <c r="E95" s="65"/>
      <c r="F95" s="65"/>
      <c r="K95" s="65"/>
      <c r="L95" s="77"/>
      <c r="M95" s="77"/>
      <c r="N95" s="77"/>
      <c r="O95" s="77"/>
      <c r="P95" s="77"/>
      <c r="Q95" s="77"/>
      <c r="R95" s="77"/>
      <c r="S95" s="65"/>
      <c r="T95" s="65"/>
    </row>
    <row r="96" spans="1:20" ht="12.75">
      <c r="A96" s="65"/>
      <c r="E96" s="65"/>
      <c r="F96" s="65"/>
      <c r="K96" s="65"/>
      <c r="L96" s="77"/>
      <c r="M96" s="77"/>
      <c r="N96" s="77"/>
      <c r="O96" s="77"/>
      <c r="P96" s="77"/>
      <c r="Q96" s="77"/>
      <c r="R96" s="77"/>
      <c r="S96" s="65"/>
      <c r="T96" s="65"/>
    </row>
    <row r="97" spans="1:20" ht="12.75">
      <c r="A97" s="65"/>
      <c r="E97" s="65"/>
      <c r="F97" s="65"/>
      <c r="K97" s="65"/>
      <c r="L97" s="77"/>
      <c r="M97" s="77"/>
      <c r="N97" s="77"/>
      <c r="O97" s="77"/>
      <c r="P97" s="77"/>
      <c r="Q97" s="77"/>
      <c r="R97" s="77"/>
      <c r="S97" s="65"/>
      <c r="T97" s="65"/>
    </row>
    <row r="98" spans="1:20" ht="12.75">
      <c r="A98" s="65"/>
      <c r="E98" s="65"/>
      <c r="F98" s="65"/>
      <c r="K98" s="65"/>
      <c r="L98" s="77"/>
      <c r="M98" s="77"/>
      <c r="N98" s="77"/>
      <c r="O98" s="77"/>
      <c r="P98" s="77"/>
      <c r="Q98" s="77"/>
      <c r="R98" s="77"/>
      <c r="S98" s="65"/>
      <c r="T98" s="65"/>
    </row>
    <row r="99" spans="1:20" ht="12.75">
      <c r="A99" s="65"/>
      <c r="E99" s="65"/>
      <c r="F99" s="65"/>
      <c r="K99" s="65"/>
      <c r="L99" s="77"/>
      <c r="M99" s="77"/>
      <c r="N99" s="77"/>
      <c r="O99" s="77"/>
      <c r="P99" s="77"/>
      <c r="Q99" s="77"/>
      <c r="R99" s="77"/>
      <c r="S99" s="65"/>
      <c r="T99" s="65"/>
    </row>
    <row r="100" spans="1:20" ht="12.75">
      <c r="A100" s="65"/>
      <c r="E100" s="65"/>
      <c r="F100" s="65"/>
      <c r="K100" s="65"/>
      <c r="L100" s="77"/>
      <c r="M100" s="77"/>
      <c r="N100" s="77"/>
      <c r="O100" s="77"/>
      <c r="P100" s="77"/>
      <c r="Q100" s="77"/>
      <c r="R100" s="77"/>
      <c r="S100" s="65"/>
      <c r="T100" s="65"/>
    </row>
    <row r="101" spans="1:20" ht="12.75">
      <c r="A101" s="65"/>
      <c r="E101" s="65"/>
      <c r="F101" s="65"/>
      <c r="K101" s="65"/>
      <c r="L101" s="77"/>
      <c r="M101" s="77"/>
      <c r="N101" s="77"/>
      <c r="O101" s="77"/>
      <c r="P101" s="77"/>
      <c r="Q101" s="77"/>
      <c r="R101" s="77"/>
      <c r="S101" s="65"/>
      <c r="T101" s="65"/>
    </row>
    <row r="102" spans="1:20" ht="12.75">
      <c r="A102" s="65"/>
      <c r="E102" s="65"/>
      <c r="F102" s="65"/>
      <c r="K102" s="65"/>
      <c r="L102" s="77"/>
      <c r="M102" s="77"/>
      <c r="N102" s="77"/>
      <c r="O102" s="77"/>
      <c r="P102" s="77"/>
      <c r="Q102" s="77"/>
      <c r="R102" s="77"/>
      <c r="S102" s="65"/>
      <c r="T102" s="65"/>
    </row>
    <row r="103" spans="1:20" ht="12.75">
      <c r="A103" s="65"/>
      <c r="E103" s="65"/>
      <c r="F103" s="65"/>
      <c r="K103" s="65"/>
      <c r="L103" s="77"/>
      <c r="M103" s="77"/>
      <c r="N103" s="77"/>
      <c r="O103" s="77"/>
      <c r="P103" s="77"/>
      <c r="Q103" s="77"/>
      <c r="R103" s="77"/>
      <c r="S103" s="65"/>
      <c r="T103" s="65"/>
    </row>
    <row r="104" spans="1:20" ht="12.75">
      <c r="A104" s="65"/>
      <c r="E104" s="65"/>
      <c r="F104" s="65"/>
      <c r="K104" s="65"/>
      <c r="L104" s="77"/>
      <c r="M104" s="77"/>
      <c r="N104" s="77"/>
      <c r="O104" s="77"/>
      <c r="P104" s="77"/>
      <c r="Q104" s="77"/>
      <c r="R104" s="77"/>
      <c r="S104" s="65"/>
      <c r="T104" s="65"/>
    </row>
    <row r="105" spans="1:20" ht="12.75">
      <c r="A105" s="65"/>
      <c r="E105" s="65"/>
      <c r="F105" s="65"/>
      <c r="K105" s="65"/>
      <c r="L105" s="77"/>
      <c r="M105" s="77"/>
      <c r="N105" s="77"/>
      <c r="O105" s="77"/>
      <c r="P105" s="77"/>
      <c r="Q105" s="77"/>
      <c r="R105" s="77"/>
      <c r="S105" s="65"/>
      <c r="T105" s="65"/>
    </row>
    <row r="106" spans="1:20" ht="12.75">
      <c r="A106" s="65"/>
      <c r="E106" s="65"/>
      <c r="F106" s="65"/>
      <c r="K106" s="65"/>
      <c r="L106" s="77"/>
      <c r="M106" s="77"/>
      <c r="N106" s="77"/>
      <c r="O106" s="77"/>
      <c r="P106" s="77"/>
      <c r="Q106" s="77"/>
      <c r="R106" s="77"/>
      <c r="S106" s="65"/>
      <c r="T106" s="65"/>
    </row>
    <row r="107" spans="1:20" ht="12.75">
      <c r="A107" s="65"/>
      <c r="E107" s="65"/>
      <c r="F107" s="65"/>
      <c r="K107" s="65"/>
      <c r="L107" s="77"/>
      <c r="M107" s="77"/>
      <c r="N107" s="77"/>
      <c r="O107" s="77"/>
      <c r="P107" s="77"/>
      <c r="Q107" s="77"/>
      <c r="R107" s="77"/>
      <c r="S107" s="65"/>
      <c r="T107" s="65"/>
    </row>
    <row r="108" spans="1:20" ht="12.75">
      <c r="A108" s="65"/>
      <c r="E108" s="65"/>
      <c r="F108" s="65"/>
      <c r="K108" s="65"/>
      <c r="L108" s="77"/>
      <c r="M108" s="77"/>
      <c r="N108" s="77"/>
      <c r="O108" s="77"/>
      <c r="P108" s="77"/>
      <c r="Q108" s="77"/>
      <c r="R108" s="77"/>
      <c r="S108" s="65"/>
      <c r="T108" s="65"/>
    </row>
    <row r="109" spans="1:20" ht="12.75">
      <c r="A109" s="65"/>
      <c r="E109" s="65"/>
      <c r="F109" s="65"/>
      <c r="K109" s="65"/>
      <c r="L109" s="77"/>
      <c r="M109" s="77"/>
      <c r="N109" s="77"/>
      <c r="O109" s="77"/>
      <c r="P109" s="77"/>
      <c r="Q109" s="77"/>
      <c r="R109" s="77"/>
      <c r="S109" s="65"/>
      <c r="T109" s="65"/>
    </row>
    <row r="110" spans="1:20" ht="12.75">
      <c r="A110" s="65"/>
      <c r="E110" s="65"/>
      <c r="F110" s="65"/>
      <c r="K110" s="65"/>
      <c r="L110" s="77"/>
      <c r="M110" s="77"/>
      <c r="N110" s="77"/>
      <c r="O110" s="77"/>
      <c r="P110" s="77"/>
      <c r="Q110" s="77"/>
      <c r="R110" s="77"/>
      <c r="S110" s="65"/>
      <c r="T110" s="65"/>
    </row>
    <row r="111" spans="1:20" ht="12.75">
      <c r="A111" s="65"/>
      <c r="E111" s="65"/>
      <c r="F111" s="65"/>
      <c r="K111" s="65"/>
      <c r="L111" s="77"/>
      <c r="M111" s="77"/>
      <c r="N111" s="77"/>
      <c r="O111" s="77"/>
      <c r="P111" s="77"/>
      <c r="Q111" s="77"/>
      <c r="R111" s="77"/>
      <c r="S111" s="65"/>
      <c r="T111" s="65"/>
    </row>
    <row r="112" spans="1:20" ht="12.75">
      <c r="A112" s="65"/>
      <c r="E112" s="65"/>
      <c r="F112" s="65"/>
      <c r="K112" s="65"/>
      <c r="L112" s="77"/>
      <c r="M112" s="77"/>
      <c r="N112" s="77"/>
      <c r="O112" s="77"/>
      <c r="P112" s="77"/>
      <c r="Q112" s="77"/>
      <c r="R112" s="77"/>
      <c r="S112" s="65"/>
      <c r="T112" s="65"/>
    </row>
    <row r="113" spans="1:20" ht="12.75">
      <c r="A113" s="65"/>
      <c r="E113" s="65"/>
      <c r="F113" s="65"/>
      <c r="K113" s="65"/>
      <c r="L113" s="77"/>
      <c r="M113" s="77"/>
      <c r="N113" s="77"/>
      <c r="O113" s="77"/>
      <c r="P113" s="77"/>
      <c r="Q113" s="77"/>
      <c r="R113" s="77"/>
      <c r="S113" s="65"/>
      <c r="T113" s="65"/>
    </row>
    <row r="114" spans="1:20" ht="12.75">
      <c r="A114" s="65"/>
      <c r="E114" s="65"/>
      <c r="F114" s="65"/>
      <c r="K114" s="65"/>
      <c r="L114" s="77"/>
      <c r="M114" s="77"/>
      <c r="N114" s="77"/>
      <c r="O114" s="77"/>
      <c r="P114" s="77"/>
      <c r="Q114" s="77"/>
      <c r="R114" s="77"/>
      <c r="S114" s="65"/>
      <c r="T114" s="65"/>
    </row>
    <row r="115" spans="1:20" ht="12.75">
      <c r="A115" s="65"/>
      <c r="E115" s="65"/>
      <c r="F115" s="65"/>
      <c r="K115" s="65"/>
      <c r="L115" s="77"/>
      <c r="M115" s="77"/>
      <c r="N115" s="77"/>
      <c r="O115" s="77"/>
      <c r="P115" s="77"/>
      <c r="Q115" s="77"/>
      <c r="R115" s="77"/>
      <c r="S115" s="65"/>
      <c r="T115" s="65"/>
    </row>
    <row r="116" spans="1:20" ht="12.75">
      <c r="A116" s="65"/>
      <c r="E116" s="65"/>
      <c r="F116" s="65"/>
      <c r="K116" s="65"/>
      <c r="L116" s="77"/>
      <c r="M116" s="77"/>
      <c r="N116" s="77"/>
      <c r="O116" s="77"/>
      <c r="P116" s="77"/>
      <c r="Q116" s="77"/>
      <c r="R116" s="77"/>
      <c r="S116" s="65"/>
      <c r="T116" s="65"/>
    </row>
    <row r="117" spans="1:20" ht="12.75">
      <c r="A117" s="65"/>
      <c r="E117" s="65"/>
      <c r="F117" s="65"/>
      <c r="K117" s="65"/>
      <c r="L117" s="77"/>
      <c r="M117" s="77"/>
      <c r="N117" s="77"/>
      <c r="O117" s="77"/>
      <c r="P117" s="77"/>
      <c r="Q117" s="77"/>
      <c r="R117" s="77"/>
      <c r="S117" s="65"/>
      <c r="T117" s="65"/>
    </row>
    <row r="118" spans="1:20" ht="12.75">
      <c r="A118" s="65"/>
      <c r="E118" s="65"/>
      <c r="F118" s="65"/>
      <c r="K118" s="65"/>
      <c r="L118" s="77"/>
      <c r="M118" s="77"/>
      <c r="N118" s="77"/>
      <c r="O118" s="77"/>
      <c r="P118" s="77"/>
      <c r="Q118" s="77"/>
      <c r="R118" s="77"/>
      <c r="S118" s="65"/>
      <c r="T118" s="65"/>
    </row>
    <row r="119" spans="1:20" ht="12.75">
      <c r="A119" s="65"/>
      <c r="E119" s="65"/>
      <c r="F119" s="65"/>
      <c r="K119" s="65"/>
      <c r="L119" s="77"/>
      <c r="M119" s="77"/>
      <c r="N119" s="77"/>
      <c r="O119" s="77"/>
      <c r="P119" s="77"/>
      <c r="Q119" s="77"/>
      <c r="R119" s="77"/>
      <c r="S119" s="65"/>
      <c r="T119" s="65"/>
    </row>
    <row r="120" spans="1:20" ht="12.75">
      <c r="A120" s="65"/>
      <c r="E120" s="65"/>
      <c r="F120" s="65"/>
      <c r="K120" s="65"/>
      <c r="L120" s="77"/>
      <c r="M120" s="77"/>
      <c r="N120" s="77"/>
      <c r="O120" s="77"/>
      <c r="P120" s="77"/>
      <c r="Q120" s="77"/>
      <c r="R120" s="77"/>
      <c r="S120" s="65"/>
      <c r="T120" s="65"/>
    </row>
    <row r="121" spans="1:20" ht="12.75">
      <c r="A121" s="65"/>
      <c r="E121" s="65"/>
      <c r="F121" s="65"/>
      <c r="K121" s="65"/>
      <c r="L121" s="77"/>
      <c r="M121" s="77"/>
      <c r="N121" s="77"/>
      <c r="O121" s="77"/>
      <c r="P121" s="77"/>
      <c r="Q121" s="77"/>
      <c r="R121" s="77"/>
      <c r="S121" s="65"/>
      <c r="T121" s="65"/>
    </row>
    <row r="122" spans="1:20" ht="12.75">
      <c r="A122" s="65"/>
      <c r="E122" s="65"/>
      <c r="F122" s="65"/>
      <c r="K122" s="65"/>
      <c r="L122" s="77"/>
      <c r="M122" s="77"/>
      <c r="N122" s="77"/>
      <c r="O122" s="77"/>
      <c r="P122" s="77"/>
      <c r="Q122" s="77"/>
      <c r="R122" s="77"/>
      <c r="S122" s="65"/>
      <c r="T122" s="65"/>
    </row>
    <row r="123" spans="1:20" ht="12.75">
      <c r="A123" s="65"/>
      <c r="E123" s="65"/>
      <c r="F123" s="65"/>
      <c r="K123" s="65"/>
      <c r="L123" s="77"/>
      <c r="M123" s="77"/>
      <c r="N123" s="77"/>
      <c r="O123" s="77"/>
      <c r="P123" s="77"/>
      <c r="Q123" s="77"/>
      <c r="R123" s="77"/>
      <c r="S123" s="65"/>
      <c r="T123" s="65"/>
    </row>
    <row r="124" spans="1:20" ht="12.75">
      <c r="A124" s="65"/>
      <c r="E124" s="65"/>
      <c r="F124" s="65"/>
      <c r="K124" s="65"/>
      <c r="L124" s="77"/>
      <c r="M124" s="77"/>
      <c r="N124" s="77"/>
      <c r="O124" s="77"/>
      <c r="P124" s="77"/>
      <c r="Q124" s="77"/>
      <c r="R124" s="77"/>
      <c r="S124" s="65"/>
      <c r="T124" s="65"/>
    </row>
    <row r="125" spans="1:20" ht="12.75">
      <c r="A125" s="65"/>
      <c r="E125" s="65"/>
      <c r="F125" s="65"/>
      <c r="K125" s="65"/>
      <c r="L125" s="77"/>
      <c r="M125" s="77"/>
      <c r="N125" s="77"/>
      <c r="O125" s="77"/>
      <c r="P125" s="77"/>
      <c r="Q125" s="77"/>
      <c r="R125" s="77"/>
      <c r="S125" s="65"/>
      <c r="T125" s="65"/>
    </row>
    <row r="126" spans="1:20" ht="12.75">
      <c r="A126" s="65"/>
      <c r="E126" s="65"/>
      <c r="F126" s="65"/>
      <c r="K126" s="65"/>
      <c r="L126" s="77"/>
      <c r="M126" s="77"/>
      <c r="N126" s="77"/>
      <c r="O126" s="77"/>
      <c r="P126" s="77"/>
      <c r="Q126" s="77"/>
      <c r="R126" s="77"/>
      <c r="S126" s="65"/>
      <c r="T126" s="65"/>
    </row>
    <row r="127" spans="1:20" ht="12.75">
      <c r="A127" s="65"/>
      <c r="E127" s="65"/>
      <c r="F127" s="65"/>
      <c r="K127" s="65"/>
      <c r="L127" s="77"/>
      <c r="M127" s="77"/>
      <c r="N127" s="77"/>
      <c r="O127" s="77"/>
      <c r="P127" s="77"/>
      <c r="Q127" s="77"/>
      <c r="R127" s="77"/>
      <c r="S127" s="65"/>
      <c r="T127" s="65"/>
    </row>
    <row r="128" spans="1:20" ht="12.75">
      <c r="A128" s="65"/>
      <c r="E128" s="65"/>
      <c r="F128" s="65"/>
      <c r="K128" s="65"/>
      <c r="L128" s="77"/>
      <c r="M128" s="77"/>
      <c r="N128" s="77"/>
      <c r="O128" s="77"/>
      <c r="P128" s="77"/>
      <c r="Q128" s="77"/>
      <c r="R128" s="77"/>
      <c r="S128" s="65"/>
      <c r="T128" s="65"/>
    </row>
    <row r="129" spans="1:20" ht="12.75">
      <c r="A129" s="65"/>
      <c r="E129" s="65"/>
      <c r="F129" s="65"/>
      <c r="K129" s="65"/>
      <c r="L129" s="77"/>
      <c r="M129" s="77"/>
      <c r="N129" s="77"/>
      <c r="O129" s="77"/>
      <c r="P129" s="77"/>
      <c r="Q129" s="77"/>
      <c r="R129" s="77"/>
      <c r="S129" s="65"/>
      <c r="T129" s="65"/>
    </row>
    <row r="130" spans="1:20" ht="12.75">
      <c r="A130" s="65"/>
      <c r="E130" s="65"/>
      <c r="F130" s="65"/>
      <c r="K130" s="65"/>
      <c r="L130" s="77"/>
      <c r="M130" s="77"/>
      <c r="N130" s="77"/>
      <c r="O130" s="77"/>
      <c r="P130" s="77"/>
      <c r="Q130" s="77"/>
      <c r="R130" s="77"/>
      <c r="S130" s="65"/>
      <c r="T130" s="65"/>
    </row>
    <row r="131" spans="1:20" ht="12.75">
      <c r="A131" s="65"/>
      <c r="E131" s="65"/>
      <c r="F131" s="65"/>
      <c r="K131" s="65"/>
      <c r="L131" s="77"/>
      <c r="M131" s="77"/>
      <c r="N131" s="77"/>
      <c r="O131" s="77"/>
      <c r="P131" s="77"/>
      <c r="Q131" s="77"/>
      <c r="R131" s="77"/>
      <c r="S131" s="65"/>
      <c r="T131" s="65"/>
    </row>
    <row r="132" spans="1:20" ht="12.75">
      <c r="A132" s="65"/>
      <c r="E132" s="65"/>
      <c r="F132" s="65"/>
      <c r="K132" s="65"/>
      <c r="L132" s="77"/>
      <c r="M132" s="77"/>
      <c r="N132" s="77"/>
      <c r="O132" s="77"/>
      <c r="P132" s="77"/>
      <c r="Q132" s="77"/>
      <c r="R132" s="77"/>
      <c r="S132" s="65"/>
      <c r="T132" s="65"/>
    </row>
    <row r="133" spans="1:20" ht="12.75">
      <c r="A133" s="65"/>
      <c r="E133" s="65"/>
      <c r="F133" s="65"/>
      <c r="K133" s="65"/>
      <c r="L133" s="77"/>
      <c r="M133" s="77"/>
      <c r="N133" s="77"/>
      <c r="O133" s="77"/>
      <c r="P133" s="77"/>
      <c r="Q133" s="77"/>
      <c r="R133" s="77"/>
      <c r="S133" s="65"/>
      <c r="T133" s="65"/>
    </row>
    <row r="134" spans="1:20" ht="12.75">
      <c r="A134" s="65"/>
      <c r="E134" s="65"/>
      <c r="F134" s="65"/>
      <c r="K134" s="65"/>
      <c r="L134" s="77"/>
      <c r="M134" s="77"/>
      <c r="N134" s="77"/>
      <c r="O134" s="77"/>
      <c r="P134" s="77"/>
      <c r="Q134" s="77"/>
      <c r="R134" s="77"/>
      <c r="S134" s="65"/>
      <c r="T134" s="65"/>
    </row>
    <row r="135" spans="1:20" ht="12.75">
      <c r="A135" s="65"/>
      <c r="E135" s="65"/>
      <c r="F135" s="65"/>
      <c r="K135" s="65"/>
      <c r="L135" s="77"/>
      <c r="M135" s="77"/>
      <c r="N135" s="77"/>
      <c r="O135" s="77"/>
      <c r="P135" s="77"/>
      <c r="Q135" s="77"/>
      <c r="R135" s="77"/>
      <c r="S135" s="65"/>
      <c r="T135" s="65"/>
    </row>
    <row r="136" spans="1:20" ht="12.75">
      <c r="A136" s="65"/>
      <c r="E136" s="65"/>
      <c r="F136" s="65"/>
      <c r="K136" s="65"/>
      <c r="L136" s="77"/>
      <c r="M136" s="77"/>
      <c r="N136" s="77"/>
      <c r="O136" s="77"/>
      <c r="P136" s="77"/>
      <c r="Q136" s="77"/>
      <c r="R136" s="77"/>
      <c r="S136" s="65"/>
      <c r="T136" s="65"/>
    </row>
    <row r="137" spans="1:20" ht="12.75">
      <c r="A137" s="65"/>
      <c r="E137" s="65"/>
      <c r="F137" s="65"/>
      <c r="K137" s="65"/>
      <c r="L137" s="77"/>
      <c r="M137" s="77"/>
      <c r="N137" s="77"/>
      <c r="O137" s="77"/>
      <c r="P137" s="77"/>
      <c r="Q137" s="77"/>
      <c r="R137" s="77"/>
      <c r="S137" s="65"/>
      <c r="T137" s="65"/>
    </row>
    <row r="138" spans="1:20" ht="12.75">
      <c r="A138" s="65"/>
      <c r="E138" s="65"/>
      <c r="F138" s="65"/>
      <c r="K138" s="65"/>
      <c r="L138" s="77"/>
      <c r="M138" s="77"/>
      <c r="N138" s="77"/>
      <c r="O138" s="77"/>
      <c r="P138" s="77"/>
      <c r="Q138" s="77"/>
      <c r="R138" s="77"/>
      <c r="S138" s="65"/>
      <c r="T138" s="65"/>
    </row>
    <row r="139" spans="1:20" ht="12.75">
      <c r="A139" s="65"/>
      <c r="E139" s="65"/>
      <c r="F139" s="65"/>
      <c r="K139" s="65"/>
      <c r="L139" s="77"/>
      <c r="M139" s="77"/>
      <c r="N139" s="77"/>
      <c r="O139" s="77"/>
      <c r="P139" s="77"/>
      <c r="Q139" s="77"/>
      <c r="R139" s="77"/>
      <c r="S139" s="65"/>
      <c r="T139" s="65"/>
    </row>
    <row r="140" spans="1:20" ht="12.75">
      <c r="A140" s="65"/>
      <c r="E140" s="65"/>
      <c r="F140" s="65"/>
      <c r="K140" s="65"/>
      <c r="L140" s="77"/>
      <c r="M140" s="77"/>
      <c r="N140" s="77"/>
      <c r="O140" s="77"/>
      <c r="P140" s="77"/>
      <c r="Q140" s="77"/>
      <c r="R140" s="77"/>
      <c r="S140" s="65"/>
      <c r="T140" s="65"/>
    </row>
    <row r="141" spans="1:20" ht="12.75">
      <c r="A141" s="65"/>
      <c r="E141" s="65"/>
      <c r="F141" s="65"/>
      <c r="K141" s="65"/>
      <c r="L141" s="77"/>
      <c r="M141" s="77"/>
      <c r="N141" s="77"/>
      <c r="O141" s="77"/>
      <c r="P141" s="77"/>
      <c r="Q141" s="77"/>
      <c r="R141" s="77"/>
      <c r="S141" s="65"/>
      <c r="T141" s="65"/>
    </row>
    <row r="142" spans="1:20" ht="12.75">
      <c r="A142" s="65"/>
      <c r="E142" s="65"/>
      <c r="F142" s="65"/>
      <c r="K142" s="65"/>
      <c r="L142" s="77"/>
      <c r="M142" s="77"/>
      <c r="N142" s="77"/>
      <c r="O142" s="77"/>
      <c r="P142" s="77"/>
      <c r="Q142" s="77"/>
      <c r="R142" s="77"/>
      <c r="S142" s="65"/>
      <c r="T142" s="65"/>
    </row>
    <row r="143" spans="1:20" ht="12.75">
      <c r="A143" s="65"/>
      <c r="E143" s="65"/>
      <c r="F143" s="65"/>
      <c r="K143" s="65"/>
      <c r="L143" s="77"/>
      <c r="M143" s="77"/>
      <c r="N143" s="77"/>
      <c r="O143" s="77"/>
      <c r="P143" s="77"/>
      <c r="Q143" s="77"/>
      <c r="R143" s="77"/>
      <c r="S143" s="65"/>
      <c r="T143" s="65"/>
    </row>
    <row r="144" spans="1:20" ht="12.75">
      <c r="A144" s="65"/>
      <c r="E144" s="65"/>
      <c r="F144" s="65"/>
      <c r="K144" s="65"/>
      <c r="L144" s="77"/>
      <c r="M144" s="77"/>
      <c r="N144" s="77"/>
      <c r="O144" s="77"/>
      <c r="P144" s="77"/>
      <c r="Q144" s="77"/>
      <c r="R144" s="77"/>
      <c r="S144" s="65"/>
      <c r="T144" s="65"/>
    </row>
    <row r="145" spans="1:20" ht="12.75">
      <c r="A145" s="65"/>
      <c r="E145" s="65"/>
      <c r="F145" s="65"/>
      <c r="K145" s="65"/>
      <c r="L145" s="77"/>
      <c r="M145" s="77"/>
      <c r="N145" s="77"/>
      <c r="O145" s="77"/>
      <c r="P145" s="77"/>
      <c r="Q145" s="77"/>
      <c r="R145" s="77"/>
      <c r="S145" s="65"/>
      <c r="T145" s="65"/>
    </row>
    <row r="146" spans="1:20" ht="12.75">
      <c r="A146" s="65"/>
      <c r="E146" s="65"/>
      <c r="F146" s="65"/>
      <c r="K146" s="65"/>
      <c r="L146" s="77"/>
      <c r="M146" s="77"/>
      <c r="N146" s="77"/>
      <c r="O146" s="77"/>
      <c r="P146" s="77"/>
      <c r="Q146" s="77"/>
      <c r="R146" s="77"/>
      <c r="S146" s="65"/>
      <c r="T146" s="65"/>
    </row>
    <row r="147" spans="1:20" ht="12.75">
      <c r="A147" s="65"/>
      <c r="E147" s="65"/>
      <c r="F147" s="65"/>
      <c r="K147" s="65"/>
      <c r="L147" s="77"/>
      <c r="M147" s="77"/>
      <c r="N147" s="77"/>
      <c r="O147" s="77"/>
      <c r="P147" s="77"/>
      <c r="Q147" s="77"/>
      <c r="R147" s="77"/>
      <c r="S147" s="65"/>
      <c r="T147" s="65"/>
    </row>
    <row r="148" spans="1:20" ht="12.75">
      <c r="A148" s="65"/>
      <c r="E148" s="65"/>
      <c r="F148" s="65"/>
      <c r="K148" s="65"/>
      <c r="L148" s="77"/>
      <c r="M148" s="77"/>
      <c r="N148" s="77"/>
      <c r="O148" s="77"/>
      <c r="P148" s="77"/>
      <c r="Q148" s="77"/>
      <c r="R148" s="77"/>
      <c r="S148" s="65"/>
      <c r="T148" s="65"/>
    </row>
    <row r="149" spans="1:20" ht="12.75">
      <c r="A149" s="65"/>
      <c r="E149" s="65"/>
      <c r="F149" s="65"/>
      <c r="K149" s="65"/>
      <c r="L149" s="77"/>
      <c r="M149" s="77"/>
      <c r="N149" s="77"/>
      <c r="O149" s="77"/>
      <c r="P149" s="77"/>
      <c r="Q149" s="77"/>
      <c r="R149" s="77"/>
      <c r="S149" s="65"/>
      <c r="T149" s="65"/>
    </row>
    <row r="150" spans="1:20" ht="12.75">
      <c r="A150" s="65"/>
      <c r="E150" s="65"/>
      <c r="F150" s="65"/>
      <c r="K150" s="65"/>
      <c r="L150" s="77"/>
      <c r="M150" s="77"/>
      <c r="N150" s="77"/>
      <c r="O150" s="77"/>
      <c r="P150" s="77"/>
      <c r="Q150" s="77"/>
      <c r="R150" s="77"/>
      <c r="S150" s="65"/>
      <c r="T150" s="65"/>
    </row>
    <row r="151" spans="1:20" ht="12.75">
      <c r="A151" s="65"/>
      <c r="E151" s="65"/>
      <c r="F151" s="65"/>
      <c r="K151" s="65"/>
      <c r="L151" s="77"/>
      <c r="M151" s="77"/>
      <c r="N151" s="77"/>
      <c r="O151" s="77"/>
      <c r="P151" s="77"/>
      <c r="Q151" s="77"/>
      <c r="R151" s="77"/>
      <c r="S151" s="65"/>
      <c r="T151" s="65"/>
    </row>
    <row r="152" spans="1:20" ht="12.75">
      <c r="A152" s="65"/>
      <c r="E152" s="65"/>
      <c r="F152" s="65"/>
      <c r="K152" s="65"/>
      <c r="L152" s="77"/>
      <c r="M152" s="77"/>
      <c r="N152" s="77"/>
      <c r="O152" s="77"/>
      <c r="P152" s="77"/>
      <c r="Q152" s="77"/>
      <c r="R152" s="77"/>
      <c r="S152" s="65"/>
      <c r="T152" s="65"/>
    </row>
    <row r="153" spans="1:20" ht="12.75">
      <c r="A153" s="65"/>
      <c r="E153" s="65"/>
      <c r="F153" s="65"/>
      <c r="K153" s="65"/>
      <c r="L153" s="77"/>
      <c r="M153" s="77"/>
      <c r="N153" s="77"/>
      <c r="O153" s="77"/>
      <c r="P153" s="77"/>
      <c r="Q153" s="77"/>
      <c r="R153" s="77"/>
      <c r="S153" s="65"/>
      <c r="T153" s="65"/>
    </row>
    <row r="154" spans="1:20" ht="12.75">
      <c r="A154" s="65"/>
      <c r="E154" s="65"/>
      <c r="F154" s="65"/>
      <c r="K154" s="65"/>
      <c r="L154" s="77"/>
      <c r="M154" s="77"/>
      <c r="N154" s="77"/>
      <c r="O154" s="77"/>
      <c r="P154" s="77"/>
      <c r="Q154" s="77"/>
      <c r="R154" s="77"/>
      <c r="S154" s="65"/>
      <c r="T154" s="65"/>
    </row>
    <row r="155" spans="1:20" ht="12.75">
      <c r="A155" s="65"/>
      <c r="E155" s="65"/>
      <c r="F155" s="65"/>
      <c r="K155" s="65"/>
      <c r="L155" s="77"/>
      <c r="M155" s="77"/>
      <c r="N155" s="77"/>
      <c r="O155" s="77"/>
      <c r="P155" s="77"/>
      <c r="Q155" s="77"/>
      <c r="R155" s="77"/>
      <c r="S155" s="65"/>
      <c r="T155" s="65"/>
    </row>
    <row r="156" spans="1:20" ht="12.75">
      <c r="A156" s="65"/>
      <c r="E156" s="65"/>
      <c r="F156" s="65"/>
      <c r="K156" s="65"/>
      <c r="L156" s="77"/>
      <c r="M156" s="77"/>
      <c r="N156" s="77"/>
      <c r="O156" s="77"/>
      <c r="P156" s="77"/>
      <c r="Q156" s="77"/>
      <c r="R156" s="77"/>
      <c r="S156" s="65"/>
      <c r="T156" s="65"/>
    </row>
    <row r="157" spans="1:20" ht="12.75">
      <c r="A157" s="65"/>
      <c r="E157" s="65"/>
      <c r="F157" s="65"/>
      <c r="K157" s="65"/>
      <c r="L157" s="77"/>
      <c r="M157" s="77"/>
      <c r="N157" s="77"/>
      <c r="O157" s="77"/>
      <c r="P157" s="77"/>
      <c r="Q157" s="77"/>
      <c r="R157" s="77"/>
      <c r="S157" s="65"/>
      <c r="T157" s="65"/>
    </row>
    <row r="158" spans="1:20" ht="12.75">
      <c r="A158" s="65"/>
      <c r="E158" s="65"/>
      <c r="F158" s="65"/>
      <c r="K158" s="65"/>
      <c r="L158" s="77"/>
      <c r="M158" s="77"/>
      <c r="N158" s="77"/>
      <c r="O158" s="77"/>
      <c r="P158" s="77"/>
      <c r="Q158" s="77"/>
      <c r="R158" s="77"/>
      <c r="S158" s="65"/>
      <c r="T158" s="65"/>
    </row>
    <row r="159" spans="1:20" ht="12.75">
      <c r="A159" s="65"/>
      <c r="E159" s="65"/>
      <c r="F159" s="65"/>
      <c r="K159" s="65"/>
      <c r="L159" s="77"/>
      <c r="M159" s="77"/>
      <c r="N159" s="77"/>
      <c r="O159" s="77"/>
      <c r="P159" s="77"/>
      <c r="Q159" s="77"/>
      <c r="R159" s="77"/>
      <c r="S159" s="65"/>
      <c r="T159" s="65"/>
    </row>
    <row r="160" spans="1:20" ht="12.75">
      <c r="A160" s="65"/>
      <c r="E160" s="65"/>
      <c r="F160" s="65"/>
      <c r="K160" s="65"/>
      <c r="L160" s="77"/>
      <c r="M160" s="77"/>
      <c r="N160" s="77"/>
      <c r="O160" s="77"/>
      <c r="P160" s="77"/>
      <c r="Q160" s="77"/>
      <c r="R160" s="77"/>
      <c r="S160" s="65"/>
      <c r="T160" s="65"/>
    </row>
    <row r="161" spans="1:20" ht="12.75">
      <c r="A161" s="65"/>
      <c r="E161" s="65"/>
      <c r="F161" s="65"/>
      <c r="K161" s="65"/>
      <c r="L161" s="77"/>
      <c r="M161" s="77"/>
      <c r="N161" s="77"/>
      <c r="O161" s="77"/>
      <c r="P161" s="77"/>
      <c r="Q161" s="77"/>
      <c r="R161" s="77"/>
      <c r="S161" s="65"/>
      <c r="T161" s="65"/>
    </row>
    <row r="162" spans="1:20" ht="12.75">
      <c r="A162" s="65"/>
      <c r="E162" s="65"/>
      <c r="F162" s="65"/>
      <c r="K162" s="65"/>
      <c r="L162" s="77"/>
      <c r="M162" s="77"/>
      <c r="N162" s="77"/>
      <c r="O162" s="77"/>
      <c r="P162" s="77"/>
      <c r="Q162" s="77"/>
      <c r="R162" s="77"/>
      <c r="S162" s="65"/>
      <c r="T162" s="65"/>
    </row>
    <row r="163" spans="1:20" ht="12.75">
      <c r="A163" s="65"/>
      <c r="E163" s="65"/>
      <c r="F163" s="65"/>
      <c r="K163" s="65"/>
      <c r="L163" s="77"/>
      <c r="M163" s="77"/>
      <c r="N163" s="77"/>
      <c r="O163" s="77"/>
      <c r="P163" s="77"/>
      <c r="Q163" s="77"/>
      <c r="R163" s="77"/>
      <c r="S163" s="65"/>
      <c r="T163" s="65"/>
    </row>
    <row r="164" spans="1:20" ht="12.75">
      <c r="A164" s="65"/>
      <c r="E164" s="65"/>
      <c r="F164" s="65"/>
      <c r="K164" s="65"/>
      <c r="L164" s="77"/>
      <c r="M164" s="77"/>
      <c r="N164" s="77"/>
      <c r="O164" s="77"/>
      <c r="P164" s="77"/>
      <c r="Q164" s="77"/>
      <c r="R164" s="77"/>
      <c r="S164" s="65"/>
      <c r="T164" s="65"/>
    </row>
    <row r="165" spans="1:20" ht="12.75">
      <c r="A165" s="65"/>
      <c r="E165" s="65"/>
      <c r="F165" s="65"/>
      <c r="K165" s="65"/>
      <c r="L165" s="77"/>
      <c r="M165" s="77"/>
      <c r="N165" s="77"/>
      <c r="O165" s="77"/>
      <c r="P165" s="77"/>
      <c r="Q165" s="77"/>
      <c r="R165" s="77"/>
      <c r="S165" s="65"/>
      <c r="T165" s="65"/>
    </row>
    <row r="166" spans="1:20" ht="12.75">
      <c r="A166" s="65"/>
      <c r="E166" s="65"/>
      <c r="F166" s="65"/>
      <c r="K166" s="65"/>
      <c r="L166" s="77"/>
      <c r="M166" s="77"/>
      <c r="N166" s="77"/>
      <c r="O166" s="77"/>
      <c r="P166" s="77"/>
      <c r="Q166" s="77"/>
      <c r="R166" s="77"/>
      <c r="S166" s="65"/>
      <c r="T166" s="65"/>
    </row>
    <row r="167" spans="1:20" ht="12.75">
      <c r="A167" s="65"/>
      <c r="E167" s="65"/>
      <c r="F167" s="65"/>
      <c r="K167" s="65"/>
      <c r="L167" s="77"/>
      <c r="M167" s="77"/>
      <c r="N167" s="77"/>
      <c r="O167" s="77"/>
      <c r="P167" s="77"/>
      <c r="Q167" s="77"/>
      <c r="R167" s="77"/>
      <c r="S167" s="65"/>
      <c r="T167" s="65"/>
    </row>
    <row r="168" spans="1:20" ht="12.75">
      <c r="A168" s="65"/>
      <c r="E168" s="65"/>
      <c r="F168" s="65"/>
      <c r="K168" s="65"/>
      <c r="L168" s="77"/>
      <c r="M168" s="77"/>
      <c r="N168" s="77"/>
      <c r="O168" s="77"/>
      <c r="P168" s="77"/>
      <c r="Q168" s="77"/>
      <c r="R168" s="77"/>
      <c r="S168" s="65"/>
      <c r="T168" s="65"/>
    </row>
    <row r="169" spans="1:20" ht="12.75">
      <c r="A169" s="65"/>
      <c r="E169" s="65"/>
      <c r="F169" s="65"/>
      <c r="K169" s="65"/>
      <c r="L169" s="77"/>
      <c r="M169" s="77"/>
      <c r="N169" s="77"/>
      <c r="O169" s="77"/>
      <c r="P169" s="77"/>
      <c r="Q169" s="77"/>
      <c r="R169" s="77"/>
      <c r="S169" s="65"/>
      <c r="T169" s="65"/>
    </row>
    <row r="170" spans="1:20" ht="12.75">
      <c r="A170" s="65"/>
      <c r="E170" s="65"/>
      <c r="F170" s="65"/>
      <c r="K170" s="65"/>
      <c r="L170" s="77"/>
      <c r="M170" s="77"/>
      <c r="N170" s="77"/>
      <c r="O170" s="77"/>
      <c r="P170" s="77"/>
      <c r="Q170" s="77"/>
      <c r="R170" s="77"/>
      <c r="S170" s="65"/>
      <c r="T170" s="65"/>
    </row>
    <row r="171" spans="1:20" ht="12.75">
      <c r="A171" s="65"/>
      <c r="E171" s="65"/>
      <c r="F171" s="65"/>
      <c r="K171" s="65"/>
      <c r="L171" s="77"/>
      <c r="M171" s="77"/>
      <c r="N171" s="77"/>
      <c r="O171" s="77"/>
      <c r="P171" s="77"/>
      <c r="Q171" s="77"/>
      <c r="R171" s="77"/>
      <c r="S171" s="65"/>
      <c r="T171" s="65"/>
    </row>
    <row r="172" spans="1:20" ht="12.75">
      <c r="A172" s="65"/>
      <c r="E172" s="65"/>
      <c r="F172" s="65"/>
      <c r="K172" s="65"/>
      <c r="L172" s="77"/>
      <c r="M172" s="77"/>
      <c r="N172" s="77"/>
      <c r="O172" s="77"/>
      <c r="P172" s="77"/>
      <c r="Q172" s="77"/>
      <c r="R172" s="77"/>
      <c r="S172" s="65"/>
      <c r="T172" s="65"/>
    </row>
    <row r="173" spans="1:20" ht="12.75">
      <c r="A173" s="65"/>
      <c r="E173" s="65"/>
      <c r="F173" s="65"/>
      <c r="K173" s="65"/>
      <c r="L173" s="77"/>
      <c r="M173" s="77"/>
      <c r="N173" s="77"/>
      <c r="O173" s="77"/>
      <c r="P173" s="77"/>
      <c r="Q173" s="77"/>
      <c r="R173" s="77"/>
      <c r="S173" s="65"/>
      <c r="T173" s="65"/>
    </row>
    <row r="174" spans="1:20" ht="12.75">
      <c r="A174" s="65"/>
      <c r="E174" s="65"/>
      <c r="F174" s="65"/>
      <c r="K174" s="65"/>
      <c r="L174" s="77"/>
      <c r="M174" s="77"/>
      <c r="N174" s="77"/>
      <c r="O174" s="77"/>
      <c r="P174" s="77"/>
      <c r="Q174" s="77"/>
      <c r="R174" s="77"/>
      <c r="S174" s="65"/>
      <c r="T174" s="65"/>
    </row>
    <row r="175" spans="1:20" ht="12.75">
      <c r="A175" s="65"/>
      <c r="E175" s="65"/>
      <c r="F175" s="65"/>
      <c r="K175" s="65"/>
      <c r="L175" s="77"/>
      <c r="M175" s="77"/>
      <c r="N175" s="77"/>
      <c r="O175" s="77"/>
      <c r="P175" s="77"/>
      <c r="Q175" s="77"/>
      <c r="R175" s="77"/>
      <c r="S175" s="65"/>
      <c r="T175" s="65"/>
    </row>
    <row r="176" spans="1:20" ht="12.75">
      <c r="A176" s="65"/>
      <c r="E176" s="65"/>
      <c r="F176" s="65"/>
      <c r="K176" s="65"/>
      <c r="L176" s="77"/>
      <c r="M176" s="77"/>
      <c r="N176" s="77"/>
      <c r="O176" s="77"/>
      <c r="P176" s="77"/>
      <c r="Q176" s="77"/>
      <c r="R176" s="77"/>
      <c r="S176" s="65"/>
      <c r="T176" s="65"/>
    </row>
    <row r="177" spans="1:20" ht="12.75">
      <c r="A177" s="65"/>
      <c r="E177" s="65"/>
      <c r="F177" s="65"/>
      <c r="K177" s="65"/>
      <c r="L177" s="77"/>
      <c r="M177" s="77"/>
      <c r="N177" s="77"/>
      <c r="O177" s="77"/>
      <c r="P177" s="77"/>
      <c r="Q177" s="77"/>
      <c r="R177" s="77"/>
      <c r="S177" s="65"/>
      <c r="T177" s="65"/>
    </row>
    <row r="178" spans="1:20" ht="12.75">
      <c r="A178" s="65"/>
      <c r="E178" s="65"/>
      <c r="F178" s="65"/>
      <c r="K178" s="65"/>
      <c r="L178" s="77"/>
      <c r="M178" s="77"/>
      <c r="N178" s="77"/>
      <c r="O178" s="77"/>
      <c r="P178" s="77"/>
      <c r="Q178" s="77"/>
      <c r="R178" s="77"/>
      <c r="S178" s="65"/>
      <c r="T178" s="65"/>
    </row>
    <row r="179" spans="1:20" ht="12.75">
      <c r="A179" s="65"/>
      <c r="E179" s="65"/>
      <c r="F179" s="65"/>
      <c r="K179" s="65"/>
      <c r="L179" s="77"/>
      <c r="M179" s="77"/>
      <c r="N179" s="77"/>
      <c r="O179" s="77"/>
      <c r="P179" s="77"/>
      <c r="Q179" s="77"/>
      <c r="R179" s="77"/>
      <c r="S179" s="65"/>
      <c r="T179" s="65"/>
    </row>
    <row r="180" spans="1:20" ht="12.75">
      <c r="A180" s="65"/>
      <c r="E180" s="65"/>
      <c r="F180" s="65"/>
      <c r="K180" s="65"/>
      <c r="L180" s="77"/>
      <c r="M180" s="77"/>
      <c r="N180" s="77"/>
      <c r="O180" s="77"/>
      <c r="P180" s="77"/>
      <c r="Q180" s="77"/>
      <c r="R180" s="77"/>
      <c r="S180" s="65"/>
      <c r="T180" s="65"/>
    </row>
    <row r="181" spans="1:20" ht="12.75">
      <c r="A181" s="65"/>
      <c r="E181" s="65"/>
      <c r="F181" s="65"/>
      <c r="K181" s="65"/>
      <c r="L181" s="77"/>
      <c r="M181" s="77"/>
      <c r="N181" s="77"/>
      <c r="O181" s="77"/>
      <c r="P181" s="77"/>
      <c r="Q181" s="77"/>
      <c r="R181" s="77"/>
      <c r="S181" s="65"/>
      <c r="T181" s="65"/>
    </row>
    <row r="182" spans="1:20" ht="12.75">
      <c r="A182" s="65"/>
      <c r="E182" s="65"/>
      <c r="F182" s="65"/>
      <c r="K182" s="65"/>
      <c r="L182" s="77"/>
      <c r="M182" s="77"/>
      <c r="N182" s="77"/>
      <c r="O182" s="77"/>
      <c r="P182" s="77"/>
      <c r="Q182" s="77"/>
      <c r="R182" s="77"/>
      <c r="S182" s="65"/>
      <c r="T182" s="65"/>
    </row>
    <row r="183" spans="1:20" ht="12.75">
      <c r="A183" s="65"/>
      <c r="E183" s="65"/>
      <c r="F183" s="65"/>
      <c r="K183" s="65"/>
      <c r="L183" s="77"/>
      <c r="M183" s="77"/>
      <c r="N183" s="77"/>
      <c r="O183" s="77"/>
      <c r="P183" s="77"/>
      <c r="Q183" s="77"/>
      <c r="R183" s="77"/>
      <c r="S183" s="65"/>
      <c r="T183" s="65"/>
    </row>
    <row r="184" spans="1:20" ht="12.75">
      <c r="A184" s="65"/>
      <c r="E184" s="65"/>
      <c r="F184" s="65"/>
      <c r="K184" s="65"/>
      <c r="L184" s="77"/>
      <c r="M184" s="77"/>
      <c r="N184" s="77"/>
      <c r="O184" s="77"/>
      <c r="P184" s="77"/>
      <c r="Q184" s="77"/>
      <c r="R184" s="77"/>
      <c r="S184" s="65"/>
      <c r="T184" s="65"/>
    </row>
    <row r="185" spans="1:20" ht="12.75">
      <c r="A185" s="65"/>
      <c r="E185" s="65"/>
      <c r="F185" s="65"/>
      <c r="K185" s="65"/>
      <c r="L185" s="77"/>
      <c r="M185" s="77"/>
      <c r="N185" s="77"/>
      <c r="O185" s="77"/>
      <c r="P185" s="77"/>
      <c r="Q185" s="77"/>
      <c r="R185" s="77"/>
      <c r="S185" s="65"/>
      <c r="T185" s="65"/>
    </row>
    <row r="186" spans="1:20" ht="12.75">
      <c r="A186" s="65"/>
      <c r="E186" s="65"/>
      <c r="F186" s="65"/>
      <c r="K186" s="65"/>
      <c r="L186" s="77"/>
      <c r="M186" s="77"/>
      <c r="N186" s="77"/>
      <c r="O186" s="77"/>
      <c r="P186" s="77"/>
      <c r="Q186" s="77"/>
      <c r="R186" s="77"/>
      <c r="S186" s="65"/>
      <c r="T186" s="65"/>
    </row>
    <row r="187" spans="1:20" ht="12.75">
      <c r="A187" s="65"/>
      <c r="E187" s="65"/>
      <c r="F187" s="65"/>
      <c r="K187" s="65"/>
      <c r="L187" s="77"/>
      <c r="M187" s="77"/>
      <c r="N187" s="77"/>
      <c r="O187" s="77"/>
      <c r="P187" s="77"/>
      <c r="Q187" s="77"/>
      <c r="R187" s="77"/>
      <c r="S187" s="65"/>
      <c r="T187" s="65"/>
    </row>
    <row r="188" spans="1:20" ht="12.75">
      <c r="A188" s="65"/>
      <c r="E188" s="65"/>
      <c r="F188" s="65"/>
      <c r="K188" s="65"/>
      <c r="L188" s="77"/>
      <c r="M188" s="77"/>
      <c r="N188" s="77"/>
      <c r="O188" s="77"/>
      <c r="P188" s="77"/>
      <c r="Q188" s="77"/>
      <c r="R188" s="77"/>
      <c r="S188" s="65"/>
      <c r="T188" s="65"/>
    </row>
    <row r="189" spans="1:20" ht="12.75">
      <c r="A189" s="65"/>
      <c r="E189" s="65"/>
      <c r="F189" s="65"/>
      <c r="K189" s="65"/>
      <c r="L189" s="77"/>
      <c r="M189" s="77"/>
      <c r="N189" s="77"/>
      <c r="O189" s="77"/>
      <c r="P189" s="77"/>
      <c r="Q189" s="77"/>
      <c r="R189" s="77"/>
      <c r="S189" s="65"/>
      <c r="T189" s="65"/>
    </row>
    <row r="190" spans="1:20" ht="12.75">
      <c r="A190" s="65"/>
      <c r="E190" s="65"/>
      <c r="F190" s="65"/>
      <c r="K190" s="65"/>
      <c r="L190" s="77"/>
      <c r="M190" s="77"/>
      <c r="N190" s="77"/>
      <c r="O190" s="77"/>
      <c r="P190" s="77"/>
      <c r="Q190" s="77"/>
      <c r="R190" s="77"/>
      <c r="S190" s="65"/>
      <c r="T190" s="65"/>
    </row>
    <row r="191" spans="1:20" ht="12.75">
      <c r="A191" s="65"/>
      <c r="E191" s="65"/>
      <c r="F191" s="65"/>
      <c r="K191" s="65"/>
      <c r="L191" s="77"/>
      <c r="M191" s="77"/>
      <c r="N191" s="77"/>
      <c r="O191" s="77"/>
      <c r="P191" s="77"/>
      <c r="Q191" s="77"/>
      <c r="R191" s="77"/>
      <c r="S191" s="65"/>
      <c r="T191" s="65"/>
    </row>
    <row r="192" spans="1:20" ht="12.75">
      <c r="A192" s="65"/>
      <c r="E192" s="65"/>
      <c r="F192" s="65"/>
      <c r="K192" s="65"/>
      <c r="L192" s="77"/>
      <c r="M192" s="77"/>
      <c r="N192" s="77"/>
      <c r="O192" s="77"/>
      <c r="P192" s="77"/>
      <c r="Q192" s="77"/>
      <c r="R192" s="77"/>
      <c r="S192" s="65"/>
      <c r="T192" s="65"/>
    </row>
    <row r="193" spans="1:20" ht="12.75">
      <c r="A193" s="65"/>
      <c r="E193" s="65"/>
      <c r="F193" s="65"/>
      <c r="K193" s="65"/>
      <c r="L193" s="77"/>
      <c r="M193" s="77"/>
      <c r="N193" s="77"/>
      <c r="O193" s="77"/>
      <c r="P193" s="77"/>
      <c r="Q193" s="77"/>
      <c r="R193" s="77"/>
      <c r="S193" s="65"/>
      <c r="T193" s="65"/>
    </row>
    <row r="194" spans="1:20" ht="12.75">
      <c r="A194" s="65"/>
      <c r="E194" s="65"/>
      <c r="F194" s="65"/>
      <c r="K194" s="65"/>
      <c r="L194" s="77"/>
      <c r="M194" s="77"/>
      <c r="N194" s="77"/>
      <c r="O194" s="77"/>
      <c r="P194" s="77"/>
      <c r="Q194" s="77"/>
      <c r="R194" s="77"/>
      <c r="S194" s="65"/>
      <c r="T194" s="65"/>
    </row>
    <row r="195" spans="1:20" ht="12.75">
      <c r="A195" s="65"/>
      <c r="E195" s="65"/>
      <c r="F195" s="65"/>
      <c r="K195" s="65"/>
      <c r="L195" s="77"/>
      <c r="M195" s="77"/>
      <c r="N195" s="77"/>
      <c r="O195" s="77"/>
      <c r="P195" s="77"/>
      <c r="Q195" s="77"/>
      <c r="R195" s="77"/>
      <c r="S195" s="65"/>
      <c r="T195" s="65"/>
    </row>
    <row r="196" spans="1:20" ht="12.75">
      <c r="A196" s="65"/>
      <c r="E196" s="65"/>
      <c r="F196" s="65"/>
      <c r="K196" s="65"/>
      <c r="L196" s="77"/>
      <c r="M196" s="77"/>
      <c r="N196" s="77"/>
      <c r="O196" s="77"/>
      <c r="P196" s="77"/>
      <c r="Q196" s="77"/>
      <c r="R196" s="77"/>
      <c r="S196" s="65"/>
      <c r="T196" s="65"/>
    </row>
    <row r="197" spans="1:20" ht="12.75">
      <c r="A197" s="65"/>
      <c r="E197" s="65"/>
      <c r="F197" s="65"/>
      <c r="K197" s="65"/>
      <c r="L197" s="77"/>
      <c r="M197" s="77"/>
      <c r="N197" s="77"/>
      <c r="O197" s="77"/>
      <c r="P197" s="77"/>
      <c r="Q197" s="77"/>
      <c r="R197" s="77"/>
      <c r="S197" s="65"/>
      <c r="T197" s="65"/>
    </row>
    <row r="198" spans="1:20" ht="12.75">
      <c r="A198" s="65"/>
      <c r="E198" s="65"/>
      <c r="F198" s="65"/>
      <c r="K198" s="65"/>
      <c r="L198" s="77"/>
      <c r="M198" s="77"/>
      <c r="N198" s="77"/>
      <c r="O198" s="77"/>
      <c r="P198" s="77"/>
      <c r="Q198" s="77"/>
      <c r="R198" s="77"/>
      <c r="S198" s="65"/>
      <c r="T198" s="65"/>
    </row>
    <row r="199" spans="1:20" ht="12.75">
      <c r="A199" s="65"/>
      <c r="E199" s="65"/>
      <c r="F199" s="65"/>
      <c r="K199" s="65"/>
      <c r="L199" s="77"/>
      <c r="M199" s="77"/>
      <c r="N199" s="77"/>
      <c r="O199" s="77"/>
      <c r="P199" s="77"/>
      <c r="Q199" s="77"/>
      <c r="R199" s="77"/>
      <c r="S199" s="65"/>
      <c r="T199" s="65"/>
    </row>
    <row r="200" spans="1:20" ht="12.75">
      <c r="A200" s="65"/>
      <c r="E200" s="65"/>
      <c r="F200" s="65"/>
      <c r="K200" s="65"/>
      <c r="L200" s="77"/>
      <c r="M200" s="77"/>
      <c r="N200" s="77"/>
      <c r="O200" s="77"/>
      <c r="P200" s="77"/>
      <c r="Q200" s="77"/>
      <c r="R200" s="77"/>
      <c r="S200" s="65"/>
      <c r="T200" s="65"/>
    </row>
    <row r="201" spans="1:20" ht="12.75">
      <c r="A201" s="65"/>
      <c r="E201" s="65"/>
      <c r="F201" s="65"/>
      <c r="K201" s="65"/>
      <c r="L201" s="77"/>
      <c r="M201" s="77"/>
      <c r="N201" s="77"/>
      <c r="O201" s="77"/>
      <c r="P201" s="77"/>
      <c r="Q201" s="77"/>
      <c r="R201" s="77"/>
      <c r="S201" s="65"/>
      <c r="T201" s="65"/>
    </row>
    <row r="202" spans="1:20" ht="12.75">
      <c r="A202" s="65"/>
      <c r="E202" s="65"/>
      <c r="F202" s="65"/>
      <c r="K202" s="65"/>
      <c r="L202" s="77"/>
      <c r="M202" s="77"/>
      <c r="N202" s="77"/>
      <c r="O202" s="77"/>
      <c r="P202" s="77"/>
      <c r="Q202" s="77"/>
      <c r="R202" s="77"/>
      <c r="S202" s="65"/>
      <c r="T202" s="65"/>
    </row>
    <row r="203" spans="1:20" ht="12.75">
      <c r="A203" s="65"/>
      <c r="E203" s="65"/>
      <c r="F203" s="65"/>
      <c r="K203" s="65"/>
      <c r="L203" s="77"/>
      <c r="M203" s="77"/>
      <c r="N203" s="77"/>
      <c r="O203" s="77"/>
      <c r="P203" s="77"/>
      <c r="Q203" s="77"/>
      <c r="R203" s="77"/>
      <c r="S203" s="65"/>
      <c r="T203" s="65"/>
    </row>
    <row r="204" spans="1:20" ht="12.75">
      <c r="A204" s="65"/>
      <c r="E204" s="65"/>
      <c r="F204" s="65"/>
      <c r="K204" s="65"/>
      <c r="L204" s="77"/>
      <c r="M204" s="77"/>
      <c r="N204" s="77"/>
      <c r="O204" s="77"/>
      <c r="P204" s="77"/>
      <c r="Q204" s="77"/>
      <c r="R204" s="77"/>
      <c r="S204" s="65"/>
      <c r="T204" s="65"/>
    </row>
    <row r="205" spans="1:20" ht="12.75">
      <c r="A205" s="65"/>
      <c r="E205" s="65"/>
      <c r="F205" s="65"/>
      <c r="K205" s="65"/>
      <c r="L205" s="77"/>
      <c r="M205" s="77"/>
      <c r="N205" s="77"/>
      <c r="O205" s="77"/>
      <c r="P205" s="77"/>
      <c r="Q205" s="77"/>
      <c r="R205" s="77"/>
      <c r="S205" s="65"/>
      <c r="T205" s="65"/>
    </row>
    <row r="206" spans="1:20" ht="12.75">
      <c r="A206" s="65"/>
      <c r="E206" s="65"/>
      <c r="F206" s="65"/>
      <c r="K206" s="65"/>
      <c r="L206" s="77"/>
      <c r="M206" s="77"/>
      <c r="N206" s="77"/>
      <c r="O206" s="77"/>
      <c r="P206" s="77"/>
      <c r="Q206" s="77"/>
      <c r="R206" s="77"/>
      <c r="S206" s="65"/>
      <c r="T206" s="65"/>
    </row>
    <row r="207" spans="1:20" ht="12.75">
      <c r="A207" s="65"/>
      <c r="E207" s="65"/>
      <c r="F207" s="65"/>
      <c r="K207" s="65"/>
      <c r="L207" s="77"/>
      <c r="M207" s="77"/>
      <c r="N207" s="77"/>
      <c r="O207" s="77"/>
      <c r="P207" s="77"/>
      <c r="Q207" s="77"/>
      <c r="R207" s="77"/>
      <c r="S207" s="65"/>
      <c r="T207" s="65"/>
    </row>
    <row r="208" spans="1:20" ht="12.75">
      <c r="A208" s="65"/>
      <c r="E208" s="65"/>
      <c r="F208" s="65"/>
      <c r="K208" s="65"/>
      <c r="L208" s="77"/>
      <c r="M208" s="77"/>
      <c r="N208" s="77"/>
      <c r="O208" s="77"/>
      <c r="P208" s="77"/>
      <c r="Q208" s="77"/>
      <c r="R208" s="77"/>
      <c r="S208" s="65"/>
      <c r="T208" s="65"/>
    </row>
    <row r="209" spans="1:20" ht="12.75">
      <c r="A209" s="65"/>
      <c r="E209" s="65"/>
      <c r="F209" s="65"/>
      <c r="K209" s="65"/>
      <c r="L209" s="77"/>
      <c r="M209" s="77"/>
      <c r="N209" s="77"/>
      <c r="O209" s="77"/>
      <c r="P209" s="77"/>
      <c r="Q209" s="77"/>
      <c r="R209" s="77"/>
      <c r="S209" s="65"/>
      <c r="T209" s="65"/>
    </row>
    <row r="210" spans="1:20" ht="12.75">
      <c r="A210" s="65"/>
      <c r="E210" s="65"/>
      <c r="F210" s="65"/>
      <c r="K210" s="65"/>
      <c r="L210" s="77"/>
      <c r="M210" s="77"/>
      <c r="N210" s="77"/>
      <c r="O210" s="77"/>
      <c r="P210" s="77"/>
      <c r="Q210" s="77"/>
      <c r="R210" s="77"/>
      <c r="S210" s="65"/>
      <c r="T210" s="65"/>
    </row>
    <row r="211" spans="1:20" ht="12.75">
      <c r="A211" s="65"/>
      <c r="E211" s="65"/>
      <c r="F211" s="65"/>
      <c r="K211" s="65"/>
      <c r="L211" s="77"/>
      <c r="M211" s="77"/>
      <c r="N211" s="77"/>
      <c r="O211" s="77"/>
      <c r="P211" s="77"/>
      <c r="Q211" s="77"/>
      <c r="R211" s="77"/>
      <c r="S211" s="65"/>
      <c r="T211" s="65"/>
    </row>
    <row r="212" spans="1:20" ht="12.75">
      <c r="A212" s="65"/>
      <c r="E212" s="65"/>
      <c r="F212" s="65"/>
      <c r="K212" s="65"/>
      <c r="L212" s="77"/>
      <c r="M212" s="77"/>
      <c r="N212" s="77"/>
      <c r="O212" s="77"/>
      <c r="P212" s="77"/>
      <c r="Q212" s="77"/>
      <c r="R212" s="77"/>
      <c r="S212" s="65"/>
      <c r="T212" s="65"/>
    </row>
    <row r="213" spans="1:20" ht="12.75">
      <c r="A213" s="65"/>
      <c r="E213" s="65"/>
      <c r="F213" s="65"/>
      <c r="K213" s="65"/>
      <c r="L213" s="77"/>
      <c r="M213" s="77"/>
      <c r="N213" s="77"/>
      <c r="O213" s="77"/>
      <c r="P213" s="77"/>
      <c r="Q213" s="77"/>
      <c r="R213" s="77"/>
      <c r="S213" s="65"/>
      <c r="T213" s="65"/>
    </row>
    <row r="214" spans="1:20" ht="12.75">
      <c r="A214" s="65"/>
      <c r="E214" s="65"/>
      <c r="F214" s="65"/>
      <c r="K214" s="65"/>
      <c r="L214" s="77"/>
      <c r="M214" s="77"/>
      <c r="N214" s="77"/>
      <c r="O214" s="77"/>
      <c r="P214" s="77"/>
      <c r="Q214" s="77"/>
      <c r="R214" s="77"/>
      <c r="S214" s="65"/>
      <c r="T214" s="65"/>
    </row>
    <row r="215" spans="1:20" ht="12.75">
      <c r="A215" s="65"/>
      <c r="E215" s="65"/>
      <c r="F215" s="65"/>
      <c r="K215" s="65"/>
      <c r="L215" s="77"/>
      <c r="M215" s="77"/>
      <c r="N215" s="77"/>
      <c r="O215" s="77"/>
      <c r="P215" s="77"/>
      <c r="Q215" s="77"/>
      <c r="R215" s="77"/>
      <c r="S215" s="65"/>
      <c r="T215" s="65"/>
    </row>
    <row r="216" spans="1:20" ht="12.75">
      <c r="A216" s="65"/>
      <c r="E216" s="65"/>
      <c r="F216" s="65"/>
      <c r="K216" s="65"/>
      <c r="L216" s="77"/>
      <c r="M216" s="77"/>
      <c r="N216" s="77"/>
      <c r="O216" s="77"/>
      <c r="P216" s="77"/>
      <c r="Q216" s="77"/>
      <c r="R216" s="77"/>
      <c r="S216" s="65"/>
      <c r="T216" s="65"/>
    </row>
    <row r="217" spans="1:20" ht="12.75">
      <c r="A217" s="65"/>
      <c r="E217" s="65"/>
      <c r="F217" s="65"/>
      <c r="K217" s="65"/>
      <c r="L217" s="77"/>
      <c r="M217" s="77"/>
      <c r="N217" s="77"/>
      <c r="O217" s="77"/>
      <c r="P217" s="77"/>
      <c r="Q217" s="77"/>
      <c r="R217" s="77"/>
      <c r="S217" s="65"/>
      <c r="T217" s="65"/>
    </row>
    <row r="218" spans="1:20" ht="12.75">
      <c r="A218" s="65"/>
      <c r="E218" s="65"/>
      <c r="F218" s="65"/>
      <c r="K218" s="65"/>
      <c r="L218" s="77"/>
      <c r="M218" s="77"/>
      <c r="N218" s="77"/>
      <c r="O218" s="77"/>
      <c r="P218" s="77"/>
      <c r="Q218" s="77"/>
      <c r="R218" s="77"/>
      <c r="S218" s="65"/>
      <c r="T218" s="65"/>
    </row>
    <row r="219" spans="1:20" ht="12.75">
      <c r="A219" s="65"/>
      <c r="E219" s="65"/>
      <c r="F219" s="65"/>
      <c r="K219" s="65"/>
      <c r="L219" s="77"/>
      <c r="M219" s="77"/>
      <c r="N219" s="77"/>
      <c r="O219" s="77"/>
      <c r="P219" s="77"/>
      <c r="Q219" s="77"/>
      <c r="R219" s="77"/>
      <c r="S219" s="65"/>
      <c r="T219" s="65"/>
    </row>
    <row r="220" spans="1:20" ht="12.75">
      <c r="A220" s="65"/>
      <c r="E220" s="65"/>
      <c r="F220" s="65"/>
      <c r="K220" s="65"/>
      <c r="L220" s="77"/>
      <c r="M220" s="77"/>
      <c r="N220" s="77"/>
      <c r="O220" s="77"/>
      <c r="P220" s="77"/>
      <c r="Q220" s="77"/>
      <c r="R220" s="77"/>
      <c r="S220" s="65"/>
      <c r="T220" s="65"/>
    </row>
    <row r="221" spans="1:20" ht="12.75">
      <c r="A221" s="65"/>
      <c r="E221" s="65"/>
      <c r="F221" s="65"/>
      <c r="K221" s="65"/>
      <c r="L221" s="77"/>
      <c r="M221" s="77"/>
      <c r="N221" s="77"/>
      <c r="O221" s="77"/>
      <c r="P221" s="77"/>
      <c r="Q221" s="77"/>
      <c r="R221" s="77"/>
      <c r="S221" s="65"/>
      <c r="T221" s="65"/>
    </row>
    <row r="222" spans="1:20" ht="12.75">
      <c r="A222" s="65"/>
      <c r="E222" s="65"/>
      <c r="F222" s="65"/>
      <c r="K222" s="65"/>
      <c r="L222" s="77"/>
      <c r="M222" s="77"/>
      <c r="N222" s="77"/>
      <c r="O222" s="77"/>
      <c r="P222" s="77"/>
      <c r="Q222" s="77"/>
      <c r="R222" s="77"/>
      <c r="S222" s="65"/>
      <c r="T222" s="65"/>
    </row>
    <row r="223" spans="1:20" ht="12.75">
      <c r="A223" s="65"/>
      <c r="E223" s="65"/>
      <c r="F223" s="65"/>
      <c r="K223" s="65"/>
      <c r="L223" s="77"/>
      <c r="M223" s="77"/>
      <c r="N223" s="77"/>
      <c r="O223" s="77"/>
      <c r="P223" s="77"/>
      <c r="Q223" s="77"/>
      <c r="R223" s="77"/>
      <c r="S223" s="65"/>
      <c r="T223" s="65"/>
    </row>
    <row r="224" spans="1:20" ht="12.75">
      <c r="A224" s="65"/>
      <c r="E224" s="65"/>
      <c r="F224" s="65"/>
      <c r="K224" s="65"/>
      <c r="L224" s="77"/>
      <c r="M224" s="77"/>
      <c r="N224" s="77"/>
      <c r="O224" s="77"/>
      <c r="P224" s="77"/>
      <c r="Q224" s="77"/>
      <c r="R224" s="77"/>
      <c r="S224" s="65"/>
      <c r="T224" s="65"/>
    </row>
    <row r="225" spans="1:20" ht="12.75">
      <c r="A225" s="65"/>
      <c r="E225" s="65"/>
      <c r="F225" s="65"/>
      <c r="K225" s="65"/>
      <c r="L225" s="77"/>
      <c r="M225" s="77"/>
      <c r="N225" s="77"/>
      <c r="O225" s="77"/>
      <c r="P225" s="77"/>
      <c r="Q225" s="77"/>
      <c r="R225" s="77"/>
      <c r="S225" s="65"/>
      <c r="T225" s="65"/>
    </row>
    <row r="226" spans="1:20" ht="12.75">
      <c r="A226" s="65"/>
      <c r="E226" s="65"/>
      <c r="F226" s="65"/>
      <c r="K226" s="65"/>
      <c r="L226" s="77"/>
      <c r="M226" s="77"/>
      <c r="N226" s="77"/>
      <c r="O226" s="77"/>
      <c r="P226" s="77"/>
      <c r="Q226" s="77"/>
      <c r="R226" s="77"/>
      <c r="S226" s="65"/>
      <c r="T226" s="65"/>
    </row>
    <row r="227" spans="1:20" ht="12.75">
      <c r="A227" s="65"/>
      <c r="E227" s="65"/>
      <c r="F227" s="65"/>
      <c r="K227" s="65"/>
      <c r="L227" s="77"/>
      <c r="M227" s="77"/>
      <c r="N227" s="77"/>
      <c r="O227" s="77"/>
      <c r="P227" s="77"/>
      <c r="Q227" s="77"/>
      <c r="R227" s="77"/>
      <c r="S227" s="65"/>
      <c r="T227" s="65"/>
    </row>
    <row r="228" spans="1:20" ht="12.75">
      <c r="A228" s="65"/>
      <c r="E228" s="65"/>
      <c r="F228" s="65"/>
      <c r="K228" s="65"/>
      <c r="L228" s="77"/>
      <c r="M228" s="77"/>
      <c r="N228" s="77"/>
      <c r="O228" s="77"/>
      <c r="P228" s="77"/>
      <c r="Q228" s="77"/>
      <c r="R228" s="77"/>
      <c r="S228" s="65"/>
      <c r="T228" s="65"/>
    </row>
    <row r="229" spans="1:20" ht="12.75">
      <c r="A229" s="65"/>
      <c r="E229" s="65"/>
      <c r="F229" s="65"/>
      <c r="K229" s="65"/>
      <c r="L229" s="77"/>
      <c r="M229" s="77"/>
      <c r="N229" s="77"/>
      <c r="O229" s="77"/>
      <c r="P229" s="77"/>
      <c r="Q229" s="77"/>
      <c r="R229" s="77"/>
      <c r="S229" s="65"/>
      <c r="T229" s="65"/>
    </row>
    <row r="230" spans="1:20" ht="12.75">
      <c r="A230" s="65"/>
      <c r="E230" s="65"/>
      <c r="F230" s="65"/>
      <c r="K230" s="65"/>
      <c r="L230" s="77"/>
      <c r="M230" s="77"/>
      <c r="N230" s="77"/>
      <c r="O230" s="77"/>
      <c r="P230" s="77"/>
      <c r="Q230" s="77"/>
      <c r="R230" s="77"/>
      <c r="S230" s="65"/>
      <c r="T230" s="65"/>
    </row>
    <row r="231" spans="1:20" ht="12.75">
      <c r="A231" s="65"/>
      <c r="E231" s="65"/>
      <c r="F231" s="65"/>
      <c r="K231" s="65"/>
      <c r="L231" s="77"/>
      <c r="M231" s="77"/>
      <c r="N231" s="77"/>
      <c r="O231" s="77"/>
      <c r="P231" s="77"/>
      <c r="Q231" s="77"/>
      <c r="R231" s="77"/>
      <c r="S231" s="65"/>
      <c r="T231" s="65"/>
    </row>
    <row r="232" spans="1:20" ht="12.75">
      <c r="A232" s="65"/>
      <c r="E232" s="65"/>
      <c r="F232" s="65"/>
      <c r="K232" s="65"/>
      <c r="L232" s="77"/>
      <c r="M232" s="77"/>
      <c r="N232" s="77"/>
      <c r="O232" s="77"/>
      <c r="P232" s="77"/>
      <c r="Q232" s="77"/>
      <c r="R232" s="77"/>
      <c r="S232" s="65"/>
      <c r="T232" s="65"/>
    </row>
    <row r="233" spans="1:20" ht="12.75">
      <c r="A233" s="65"/>
      <c r="E233" s="65"/>
      <c r="F233" s="65"/>
      <c r="K233" s="65"/>
      <c r="L233" s="77"/>
      <c r="M233" s="77"/>
      <c r="N233" s="77"/>
      <c r="O233" s="77"/>
      <c r="P233" s="77"/>
      <c r="Q233" s="77"/>
      <c r="R233" s="77"/>
      <c r="S233" s="65"/>
      <c r="T233" s="65"/>
    </row>
    <row r="234" spans="1:20" ht="12.75">
      <c r="A234" s="65"/>
      <c r="E234" s="65"/>
      <c r="F234" s="65"/>
      <c r="K234" s="65"/>
      <c r="L234" s="77"/>
      <c r="M234" s="77"/>
      <c r="N234" s="77"/>
      <c r="O234" s="77"/>
      <c r="P234" s="77"/>
      <c r="Q234" s="77"/>
      <c r="R234" s="77"/>
      <c r="S234" s="65"/>
      <c r="T234" s="65"/>
    </row>
    <row r="235" spans="1:20" ht="12.75">
      <c r="A235" s="65"/>
      <c r="E235" s="65"/>
      <c r="F235" s="65"/>
      <c r="K235" s="65"/>
      <c r="L235" s="77"/>
      <c r="M235" s="77"/>
      <c r="N235" s="77"/>
      <c r="O235" s="77"/>
      <c r="P235" s="77"/>
      <c r="Q235" s="77"/>
      <c r="R235" s="77"/>
      <c r="S235" s="65"/>
      <c r="T235" s="65"/>
    </row>
    <row r="236" spans="1:20" ht="12.75">
      <c r="A236" s="65"/>
      <c r="E236" s="65"/>
      <c r="F236" s="65"/>
      <c r="K236" s="65"/>
      <c r="L236" s="77"/>
      <c r="M236" s="77"/>
      <c r="N236" s="77"/>
      <c r="O236" s="77"/>
      <c r="P236" s="77"/>
      <c r="Q236" s="77"/>
      <c r="R236" s="77"/>
      <c r="S236" s="65"/>
      <c r="T236" s="65"/>
    </row>
    <row r="237" spans="1:20" ht="12.75">
      <c r="A237" s="65"/>
      <c r="E237" s="65"/>
      <c r="F237" s="65"/>
      <c r="K237" s="65"/>
      <c r="L237" s="77"/>
      <c r="M237" s="77"/>
      <c r="N237" s="77"/>
      <c r="O237" s="77"/>
      <c r="P237" s="77"/>
      <c r="Q237" s="77"/>
      <c r="R237" s="77"/>
      <c r="S237" s="65"/>
      <c r="T237" s="65"/>
    </row>
    <row r="238" spans="1:20" ht="12.75">
      <c r="A238" s="65"/>
      <c r="E238" s="65"/>
      <c r="F238" s="65"/>
      <c r="K238" s="65"/>
      <c r="L238" s="77"/>
      <c r="M238" s="77"/>
      <c r="N238" s="77"/>
      <c r="O238" s="77"/>
      <c r="P238" s="77"/>
      <c r="Q238" s="77"/>
      <c r="R238" s="77"/>
      <c r="S238" s="65"/>
      <c r="T238" s="65"/>
    </row>
    <row r="239" spans="1:20" ht="12.75">
      <c r="A239" s="65"/>
      <c r="E239" s="65"/>
      <c r="F239" s="65"/>
      <c r="K239" s="65"/>
      <c r="L239" s="77"/>
      <c r="M239" s="77"/>
      <c r="N239" s="77"/>
      <c r="O239" s="77"/>
      <c r="P239" s="77"/>
      <c r="Q239" s="77"/>
      <c r="R239" s="77"/>
      <c r="S239" s="65"/>
      <c r="T239" s="65"/>
    </row>
    <row r="240" spans="1:20" ht="12.75">
      <c r="A240" s="65"/>
      <c r="E240" s="65"/>
      <c r="F240" s="65"/>
      <c r="K240" s="65"/>
      <c r="L240" s="77"/>
      <c r="M240" s="77"/>
      <c r="N240" s="77"/>
      <c r="O240" s="77"/>
      <c r="P240" s="77"/>
      <c r="Q240" s="77"/>
      <c r="R240" s="77"/>
      <c r="S240" s="65"/>
      <c r="T240" s="65"/>
    </row>
    <row r="241" spans="1:20" ht="12.75">
      <c r="A241" s="65"/>
      <c r="E241" s="65"/>
      <c r="F241" s="65"/>
      <c r="K241" s="65"/>
      <c r="L241" s="77"/>
      <c r="M241" s="77"/>
      <c r="N241" s="77"/>
      <c r="O241" s="77"/>
      <c r="P241" s="77"/>
      <c r="Q241" s="77"/>
      <c r="R241" s="77"/>
      <c r="S241" s="65"/>
      <c r="T241" s="65"/>
    </row>
    <row r="242" spans="1:20" ht="12.75">
      <c r="A242" s="65"/>
      <c r="E242" s="65"/>
      <c r="F242" s="65"/>
      <c r="K242" s="65"/>
      <c r="L242" s="77"/>
      <c r="M242" s="77"/>
      <c r="N242" s="77"/>
      <c r="O242" s="77"/>
      <c r="P242" s="77"/>
      <c r="Q242" s="77"/>
      <c r="R242" s="77"/>
      <c r="S242" s="65"/>
      <c r="T242" s="65"/>
    </row>
    <row r="243" spans="1:20" ht="12.75">
      <c r="A243" s="65"/>
      <c r="E243" s="65"/>
      <c r="F243" s="65"/>
      <c r="K243" s="65"/>
      <c r="L243" s="77"/>
      <c r="M243" s="77"/>
      <c r="N243" s="77"/>
      <c r="O243" s="77"/>
      <c r="P243" s="77"/>
      <c r="Q243" s="77"/>
      <c r="R243" s="77"/>
      <c r="S243" s="65"/>
      <c r="T243" s="65"/>
    </row>
    <row r="244" spans="1:20" ht="12.75">
      <c r="A244" s="65"/>
      <c r="E244" s="65"/>
      <c r="F244" s="65"/>
      <c r="K244" s="65"/>
      <c r="L244" s="77"/>
      <c r="M244" s="77"/>
      <c r="N244" s="77"/>
      <c r="O244" s="77"/>
      <c r="P244" s="77"/>
      <c r="Q244" s="77"/>
      <c r="R244" s="77"/>
      <c r="S244" s="65"/>
      <c r="T244" s="65"/>
    </row>
    <row r="245" spans="1:20" ht="12.75">
      <c r="A245" s="65"/>
      <c r="E245" s="65"/>
      <c r="F245" s="65"/>
      <c r="K245" s="65"/>
      <c r="L245" s="77"/>
      <c r="M245" s="77"/>
      <c r="N245" s="77"/>
      <c r="O245" s="77"/>
      <c r="P245" s="77"/>
      <c r="Q245" s="77"/>
      <c r="R245" s="77"/>
      <c r="S245" s="65"/>
      <c r="T245" s="65"/>
    </row>
    <row r="246" spans="1:20" ht="12.75">
      <c r="A246" s="65"/>
      <c r="E246" s="65"/>
      <c r="F246" s="65"/>
      <c r="K246" s="65"/>
      <c r="L246" s="77"/>
      <c r="M246" s="77"/>
      <c r="N246" s="77"/>
      <c r="O246" s="77"/>
      <c r="P246" s="77"/>
      <c r="Q246" s="77"/>
      <c r="R246" s="77"/>
      <c r="S246" s="65"/>
      <c r="T246" s="65"/>
    </row>
    <row r="247" spans="1:20" ht="12.75">
      <c r="A247" s="65"/>
      <c r="E247" s="65"/>
      <c r="F247" s="65"/>
      <c r="K247" s="65"/>
      <c r="L247" s="77"/>
      <c r="M247" s="77"/>
      <c r="N247" s="77"/>
      <c r="O247" s="77"/>
      <c r="P247" s="77"/>
      <c r="Q247" s="77"/>
      <c r="R247" s="77"/>
      <c r="S247" s="65"/>
      <c r="T247" s="65"/>
    </row>
    <row r="248" spans="1:20" ht="12.75">
      <c r="A248" s="65"/>
      <c r="E248" s="65"/>
      <c r="F248" s="65"/>
      <c r="K248" s="65"/>
      <c r="L248" s="77"/>
      <c r="M248" s="77"/>
      <c r="N248" s="77"/>
      <c r="O248" s="77"/>
      <c r="P248" s="77"/>
      <c r="Q248" s="77"/>
      <c r="R248" s="77"/>
      <c r="S248" s="65"/>
      <c r="T248" s="65"/>
    </row>
    <row r="249" spans="1:20" ht="12.75">
      <c r="A249" s="65"/>
      <c r="E249" s="65"/>
      <c r="F249" s="65"/>
      <c r="K249" s="65"/>
      <c r="L249" s="77"/>
      <c r="M249" s="77"/>
      <c r="N249" s="77"/>
      <c r="O249" s="77"/>
      <c r="P249" s="77"/>
      <c r="Q249" s="77"/>
      <c r="R249" s="77"/>
      <c r="S249" s="65"/>
      <c r="T249" s="65"/>
    </row>
    <row r="250" spans="1:20" ht="12.75">
      <c r="A250" s="65"/>
      <c r="E250" s="65"/>
      <c r="F250" s="65"/>
      <c r="K250" s="65"/>
      <c r="L250" s="77"/>
      <c r="M250" s="77"/>
      <c r="N250" s="77"/>
      <c r="O250" s="77"/>
      <c r="P250" s="77"/>
      <c r="Q250" s="77"/>
      <c r="R250" s="77"/>
      <c r="S250" s="65"/>
      <c r="T250" s="65"/>
    </row>
    <row r="251" spans="1:20" ht="12.75">
      <c r="A251" s="65"/>
      <c r="E251" s="65"/>
      <c r="F251" s="65"/>
      <c r="K251" s="65"/>
      <c r="L251" s="77"/>
      <c r="M251" s="77"/>
      <c r="N251" s="77"/>
      <c r="O251" s="77"/>
      <c r="P251" s="77"/>
      <c r="Q251" s="77"/>
      <c r="R251" s="77"/>
      <c r="S251" s="65"/>
      <c r="T251" s="65"/>
    </row>
    <row r="252" spans="1:20" ht="12.75">
      <c r="A252" s="65"/>
      <c r="E252" s="65"/>
      <c r="F252" s="65"/>
      <c r="K252" s="65"/>
      <c r="L252" s="77"/>
      <c r="M252" s="77"/>
      <c r="N252" s="77"/>
      <c r="O252" s="77"/>
      <c r="P252" s="77"/>
      <c r="Q252" s="77"/>
      <c r="R252" s="77"/>
      <c r="S252" s="65"/>
      <c r="T252" s="65"/>
    </row>
    <row r="253" spans="1:20" ht="12.75">
      <c r="A253" s="65"/>
      <c r="E253" s="65"/>
      <c r="F253" s="65"/>
      <c r="K253" s="65"/>
      <c r="L253" s="77"/>
      <c r="M253" s="77"/>
      <c r="N253" s="77"/>
      <c r="O253" s="77"/>
      <c r="P253" s="77"/>
      <c r="Q253" s="77"/>
      <c r="R253" s="77"/>
      <c r="S253" s="65"/>
      <c r="T253" s="65"/>
    </row>
    <row r="254" spans="1:20" ht="12.75">
      <c r="A254" s="65"/>
      <c r="E254" s="65"/>
      <c r="F254" s="65"/>
      <c r="K254" s="65"/>
      <c r="L254" s="77"/>
      <c r="M254" s="77"/>
      <c r="N254" s="77"/>
      <c r="O254" s="77"/>
      <c r="P254" s="77"/>
      <c r="Q254" s="77"/>
      <c r="R254" s="77"/>
      <c r="S254" s="65"/>
      <c r="T254" s="65"/>
    </row>
    <row r="255" spans="1:20" ht="12.75">
      <c r="A255" s="65"/>
      <c r="E255" s="65"/>
      <c r="F255" s="65"/>
      <c r="K255" s="65"/>
      <c r="L255" s="77"/>
      <c r="M255" s="77"/>
      <c r="N255" s="77"/>
      <c r="O255" s="77"/>
      <c r="P255" s="77"/>
      <c r="Q255" s="77"/>
      <c r="R255" s="77"/>
      <c r="S255" s="65"/>
      <c r="T255" s="65"/>
    </row>
    <row r="256" spans="1:20" ht="12.75">
      <c r="A256" s="65"/>
      <c r="E256" s="65"/>
      <c r="F256" s="65"/>
      <c r="K256" s="65"/>
      <c r="L256" s="77"/>
      <c r="M256" s="77"/>
      <c r="N256" s="77"/>
      <c r="O256" s="77"/>
      <c r="P256" s="77"/>
      <c r="Q256" s="77"/>
      <c r="R256" s="77"/>
      <c r="S256" s="65"/>
      <c r="T256" s="65"/>
    </row>
    <row r="257" spans="1:20" ht="12.75">
      <c r="A257" s="65"/>
      <c r="E257" s="65"/>
      <c r="F257" s="65"/>
      <c r="K257" s="65"/>
      <c r="L257" s="77"/>
      <c r="M257" s="77"/>
      <c r="N257" s="77"/>
      <c r="O257" s="77"/>
      <c r="P257" s="77"/>
      <c r="Q257" s="77"/>
      <c r="R257" s="77"/>
      <c r="S257" s="65"/>
      <c r="T257" s="65"/>
    </row>
    <row r="258" spans="1:20" ht="12.75">
      <c r="A258" s="65"/>
      <c r="E258" s="65"/>
      <c r="F258" s="65"/>
      <c r="K258" s="65"/>
      <c r="L258" s="77"/>
      <c r="M258" s="77"/>
      <c r="N258" s="77"/>
      <c r="O258" s="77"/>
      <c r="P258" s="77"/>
      <c r="Q258" s="77"/>
      <c r="R258" s="77"/>
      <c r="S258" s="65"/>
      <c r="T258" s="65"/>
    </row>
    <row r="259" spans="1:20" ht="12.75">
      <c r="A259" s="65"/>
      <c r="E259" s="65"/>
      <c r="F259" s="65"/>
      <c r="K259" s="65"/>
      <c r="L259" s="77"/>
      <c r="M259" s="77"/>
      <c r="N259" s="77"/>
      <c r="O259" s="77"/>
      <c r="P259" s="77"/>
      <c r="Q259" s="77"/>
      <c r="R259" s="77"/>
      <c r="S259" s="65"/>
      <c r="T259" s="65"/>
    </row>
    <row r="260" spans="1:20" ht="12.75">
      <c r="A260" s="65"/>
      <c r="E260" s="65"/>
      <c r="F260" s="65"/>
      <c r="K260" s="65"/>
      <c r="L260" s="77"/>
      <c r="M260" s="77"/>
      <c r="N260" s="77"/>
      <c r="O260" s="77"/>
      <c r="P260" s="77"/>
      <c r="Q260" s="77"/>
      <c r="R260" s="77"/>
      <c r="S260" s="65"/>
      <c r="T260" s="65"/>
    </row>
    <row r="261" spans="1:20" ht="12.75">
      <c r="A261" s="65"/>
      <c r="E261" s="65"/>
      <c r="F261" s="65"/>
      <c r="K261" s="65"/>
      <c r="L261" s="77"/>
      <c r="M261" s="77"/>
      <c r="N261" s="77"/>
      <c r="O261" s="77"/>
      <c r="P261" s="77"/>
      <c r="Q261" s="77"/>
      <c r="R261" s="77"/>
      <c r="S261" s="65"/>
      <c r="T261" s="65"/>
    </row>
    <row r="262" spans="1:20" ht="12.75">
      <c r="A262" s="65"/>
      <c r="E262" s="65"/>
      <c r="F262" s="65"/>
      <c r="K262" s="65"/>
      <c r="L262" s="77"/>
      <c r="M262" s="77"/>
      <c r="N262" s="77"/>
      <c r="O262" s="77"/>
      <c r="P262" s="77"/>
      <c r="Q262" s="77"/>
      <c r="R262" s="77"/>
      <c r="S262" s="65"/>
      <c r="T262" s="65"/>
    </row>
    <row r="263" spans="1:20" ht="12.75">
      <c r="A263" s="65"/>
      <c r="E263" s="65"/>
      <c r="F263" s="65"/>
      <c r="K263" s="65"/>
      <c r="L263" s="77"/>
      <c r="M263" s="77"/>
      <c r="N263" s="77"/>
      <c r="O263" s="77"/>
      <c r="P263" s="77"/>
      <c r="Q263" s="77"/>
      <c r="R263" s="77"/>
      <c r="S263" s="65"/>
      <c r="T263" s="65"/>
    </row>
    <row r="264" spans="1:20" ht="12.75">
      <c r="A264" s="65"/>
      <c r="E264" s="65"/>
      <c r="F264" s="65"/>
      <c r="K264" s="65"/>
      <c r="L264" s="77"/>
      <c r="M264" s="77"/>
      <c r="N264" s="77"/>
      <c r="O264" s="77"/>
      <c r="P264" s="77"/>
      <c r="Q264" s="77"/>
      <c r="R264" s="77"/>
      <c r="S264" s="65"/>
      <c r="T264" s="65"/>
    </row>
    <row r="265" spans="1:20" ht="12.75">
      <c r="A265" s="65"/>
      <c r="E265" s="65"/>
      <c r="F265" s="65"/>
      <c r="K265" s="65"/>
      <c r="L265" s="77"/>
      <c r="M265" s="77"/>
      <c r="N265" s="77"/>
      <c r="O265" s="77"/>
      <c r="P265" s="77"/>
      <c r="Q265" s="77"/>
      <c r="R265" s="77"/>
      <c r="S265" s="65"/>
      <c r="T265" s="65"/>
    </row>
    <row r="266" spans="1:20" ht="12.75">
      <c r="A266" s="65"/>
      <c r="E266" s="65"/>
      <c r="F266" s="65"/>
      <c r="K266" s="65"/>
      <c r="L266" s="77"/>
      <c r="M266" s="77"/>
      <c r="N266" s="77"/>
      <c r="O266" s="77"/>
      <c r="P266" s="77"/>
      <c r="Q266" s="77"/>
      <c r="R266" s="77"/>
      <c r="S266" s="65"/>
      <c r="T266" s="65"/>
    </row>
    <row r="267" spans="1:20" ht="12.75">
      <c r="A267" s="65"/>
      <c r="E267" s="65"/>
      <c r="F267" s="65"/>
      <c r="K267" s="65"/>
      <c r="L267" s="77"/>
      <c r="M267" s="77"/>
      <c r="N267" s="77"/>
      <c r="O267" s="77"/>
      <c r="P267" s="77"/>
      <c r="Q267" s="77"/>
      <c r="R267" s="77"/>
      <c r="S267" s="65"/>
      <c r="T267" s="65"/>
    </row>
    <row r="268" spans="1:20" ht="12.75">
      <c r="A268" s="65"/>
      <c r="E268" s="65"/>
      <c r="F268" s="65"/>
      <c r="K268" s="65"/>
      <c r="L268" s="77"/>
      <c r="M268" s="77"/>
      <c r="N268" s="77"/>
      <c r="O268" s="77"/>
      <c r="P268" s="77"/>
      <c r="Q268" s="77"/>
      <c r="R268" s="77"/>
      <c r="S268" s="65"/>
      <c r="T268" s="65"/>
    </row>
    <row r="269" spans="1:20" ht="12.75">
      <c r="A269" s="65"/>
      <c r="E269" s="65"/>
      <c r="F269" s="65"/>
      <c r="K269" s="65"/>
      <c r="L269" s="77"/>
      <c r="M269" s="77"/>
      <c r="N269" s="77"/>
      <c r="O269" s="77"/>
      <c r="P269" s="77"/>
      <c r="Q269" s="77"/>
      <c r="R269" s="77"/>
      <c r="S269" s="65"/>
      <c r="T269" s="65"/>
    </row>
    <row r="270" spans="1:20" ht="12.75">
      <c r="A270" s="65"/>
      <c r="E270" s="65"/>
      <c r="F270" s="65"/>
      <c r="K270" s="65"/>
      <c r="L270" s="77"/>
      <c r="M270" s="77"/>
      <c r="N270" s="77"/>
      <c r="O270" s="77"/>
      <c r="P270" s="77"/>
      <c r="Q270" s="77"/>
      <c r="R270" s="77"/>
      <c r="S270" s="65"/>
      <c r="T270" s="65"/>
    </row>
    <row r="271" spans="1:20" ht="12.75">
      <c r="A271" s="65"/>
      <c r="E271" s="65"/>
      <c r="F271" s="65"/>
      <c r="K271" s="65"/>
      <c r="L271" s="77"/>
      <c r="M271" s="77"/>
      <c r="N271" s="77"/>
      <c r="O271" s="77"/>
      <c r="P271" s="77"/>
      <c r="Q271" s="77"/>
      <c r="R271" s="77"/>
      <c r="S271" s="65"/>
      <c r="T271" s="65"/>
    </row>
    <row r="272" spans="1:20" ht="12.75">
      <c r="A272" s="65"/>
      <c r="E272" s="65"/>
      <c r="F272" s="65"/>
      <c r="K272" s="65"/>
      <c r="L272" s="77"/>
      <c r="M272" s="77"/>
      <c r="N272" s="77"/>
      <c r="O272" s="77"/>
      <c r="P272" s="77"/>
      <c r="Q272" s="77"/>
      <c r="R272" s="77"/>
      <c r="S272" s="65"/>
      <c r="T272" s="65"/>
    </row>
    <row r="273" spans="1:20" ht="12.75">
      <c r="A273" s="65"/>
      <c r="E273" s="65"/>
      <c r="F273" s="65"/>
      <c r="K273" s="65"/>
      <c r="L273" s="77"/>
      <c r="M273" s="77"/>
      <c r="N273" s="77"/>
      <c r="O273" s="77"/>
      <c r="P273" s="77"/>
      <c r="Q273" s="77"/>
      <c r="R273" s="77"/>
      <c r="S273" s="65"/>
      <c r="T273" s="65"/>
    </row>
    <row r="274" spans="1:20" ht="12.75">
      <c r="A274" s="65"/>
      <c r="E274" s="65"/>
      <c r="F274" s="65"/>
      <c r="K274" s="65"/>
      <c r="L274" s="77"/>
      <c r="M274" s="77"/>
      <c r="N274" s="77"/>
      <c r="O274" s="77"/>
      <c r="P274" s="77"/>
      <c r="Q274" s="77"/>
      <c r="R274" s="77"/>
      <c r="S274" s="65"/>
      <c r="T274" s="65"/>
    </row>
    <row r="275" spans="1:20" ht="12.75">
      <c r="A275" s="65"/>
      <c r="E275" s="65"/>
      <c r="F275" s="65"/>
      <c r="K275" s="65"/>
      <c r="L275" s="77"/>
      <c r="M275" s="77"/>
      <c r="N275" s="77"/>
      <c r="O275" s="77"/>
      <c r="P275" s="77"/>
      <c r="Q275" s="77"/>
      <c r="R275" s="77"/>
      <c r="S275" s="65"/>
      <c r="T275" s="65"/>
    </row>
    <row r="276" spans="1:20" ht="12.75">
      <c r="A276" s="65"/>
      <c r="E276" s="65"/>
      <c r="F276" s="65"/>
      <c r="K276" s="65"/>
      <c r="L276" s="77"/>
      <c r="M276" s="77"/>
      <c r="N276" s="77"/>
      <c r="O276" s="77"/>
      <c r="P276" s="77"/>
      <c r="Q276" s="77"/>
      <c r="R276" s="77"/>
      <c r="S276" s="65"/>
      <c r="T276" s="65"/>
    </row>
    <row r="277" spans="1:20" ht="12.75">
      <c r="A277" s="65"/>
      <c r="E277" s="65"/>
      <c r="F277" s="65"/>
      <c r="K277" s="65"/>
      <c r="L277" s="77"/>
      <c r="M277" s="77"/>
      <c r="N277" s="77"/>
      <c r="O277" s="77"/>
      <c r="P277" s="77"/>
      <c r="Q277" s="77"/>
      <c r="R277" s="77"/>
      <c r="S277" s="65"/>
      <c r="T277" s="65"/>
    </row>
    <row r="278" spans="1:20" ht="12.75">
      <c r="A278" s="65"/>
      <c r="E278" s="65"/>
      <c r="F278" s="65"/>
      <c r="K278" s="65"/>
      <c r="L278" s="77"/>
      <c r="M278" s="77"/>
      <c r="N278" s="77"/>
      <c r="O278" s="77"/>
      <c r="P278" s="77"/>
      <c r="Q278" s="77"/>
      <c r="R278" s="77"/>
      <c r="S278" s="65"/>
      <c r="T278" s="65"/>
    </row>
    <row r="279" spans="1:20" ht="12.75">
      <c r="A279" s="65"/>
      <c r="E279" s="65"/>
      <c r="F279" s="65"/>
      <c r="K279" s="65"/>
      <c r="L279" s="77"/>
      <c r="M279" s="77"/>
      <c r="N279" s="77"/>
      <c r="O279" s="77"/>
      <c r="P279" s="77"/>
      <c r="Q279" s="77"/>
      <c r="R279" s="77"/>
      <c r="S279" s="65"/>
      <c r="T279" s="65"/>
    </row>
    <row r="280" spans="1:20" ht="12.75">
      <c r="A280" s="65"/>
      <c r="E280" s="65"/>
      <c r="F280" s="65"/>
      <c r="K280" s="65"/>
      <c r="L280" s="77"/>
      <c r="M280" s="77"/>
      <c r="N280" s="77"/>
      <c r="O280" s="77"/>
      <c r="P280" s="77"/>
      <c r="Q280" s="77"/>
      <c r="R280" s="77"/>
      <c r="S280" s="65"/>
      <c r="T280" s="65"/>
    </row>
    <row r="281" spans="1:20" ht="12.75">
      <c r="A281" s="65"/>
      <c r="E281" s="65"/>
      <c r="F281" s="65"/>
      <c r="K281" s="65"/>
      <c r="L281" s="77"/>
      <c r="M281" s="77"/>
      <c r="N281" s="77"/>
      <c r="O281" s="77"/>
      <c r="P281" s="77"/>
      <c r="Q281" s="77"/>
      <c r="R281" s="77"/>
      <c r="S281" s="65"/>
      <c r="T281" s="65"/>
    </row>
    <row r="282" spans="1:20" ht="12.75">
      <c r="A282" s="65"/>
      <c r="E282" s="65"/>
      <c r="F282" s="65"/>
      <c r="K282" s="65"/>
      <c r="L282" s="77"/>
      <c r="M282" s="77"/>
      <c r="N282" s="77"/>
      <c r="O282" s="77"/>
      <c r="P282" s="77"/>
      <c r="Q282" s="77"/>
      <c r="R282" s="77"/>
      <c r="S282" s="65"/>
      <c r="T282" s="65"/>
    </row>
    <row r="283" spans="1:20" ht="12.75">
      <c r="A283" s="65"/>
      <c r="E283" s="65"/>
      <c r="F283" s="65"/>
      <c r="K283" s="65"/>
      <c r="L283" s="77"/>
      <c r="M283" s="77"/>
      <c r="N283" s="77"/>
      <c r="O283" s="77"/>
      <c r="P283" s="77"/>
      <c r="Q283" s="77"/>
      <c r="R283" s="77"/>
      <c r="S283" s="65"/>
      <c r="T283" s="65"/>
    </row>
    <row r="284" spans="1:20" ht="12.75">
      <c r="A284" s="65"/>
      <c r="E284" s="65"/>
      <c r="F284" s="65"/>
      <c r="K284" s="65"/>
      <c r="L284" s="77"/>
      <c r="M284" s="77"/>
      <c r="N284" s="77"/>
      <c r="O284" s="77"/>
      <c r="P284" s="77"/>
      <c r="Q284" s="77"/>
      <c r="R284" s="77"/>
      <c r="S284" s="65"/>
      <c r="T284" s="65"/>
    </row>
    <row r="285" spans="1:20" ht="12.75">
      <c r="A285" s="65"/>
      <c r="E285" s="65"/>
      <c r="F285" s="65"/>
      <c r="K285" s="65"/>
      <c r="L285" s="77"/>
      <c r="M285" s="77"/>
      <c r="N285" s="77"/>
      <c r="O285" s="77"/>
      <c r="P285" s="77"/>
      <c r="Q285" s="77"/>
      <c r="R285" s="77"/>
      <c r="S285" s="65"/>
      <c r="T285" s="65"/>
    </row>
    <row r="286" spans="1:20" ht="12.75">
      <c r="A286" s="65"/>
      <c r="E286" s="65"/>
      <c r="F286" s="65"/>
      <c r="K286" s="65"/>
      <c r="L286" s="77"/>
      <c r="M286" s="77"/>
      <c r="N286" s="77"/>
      <c r="O286" s="77"/>
      <c r="P286" s="77"/>
      <c r="Q286" s="77"/>
      <c r="R286" s="77"/>
      <c r="S286" s="65"/>
      <c r="T286" s="65"/>
    </row>
    <row r="287" spans="1:20" ht="12.75">
      <c r="A287" s="65"/>
      <c r="E287" s="65"/>
      <c r="F287" s="65"/>
      <c r="K287" s="65"/>
      <c r="L287" s="77"/>
      <c r="M287" s="77"/>
      <c r="N287" s="77"/>
      <c r="O287" s="77"/>
      <c r="P287" s="77"/>
      <c r="Q287" s="77"/>
      <c r="R287" s="77"/>
      <c r="S287" s="65"/>
      <c r="T287" s="65"/>
    </row>
    <row r="288" spans="1:20" ht="12.75">
      <c r="A288" s="65"/>
      <c r="E288" s="65"/>
      <c r="F288" s="65"/>
      <c r="K288" s="65"/>
      <c r="L288" s="77"/>
      <c r="M288" s="77"/>
      <c r="N288" s="77"/>
      <c r="O288" s="77"/>
      <c r="P288" s="77"/>
      <c r="Q288" s="77"/>
      <c r="R288" s="77"/>
      <c r="S288" s="65"/>
      <c r="T288" s="65"/>
    </row>
    <row r="289" spans="1:20" ht="12.75">
      <c r="A289" s="65"/>
      <c r="E289" s="65"/>
      <c r="F289" s="65"/>
      <c r="K289" s="65"/>
      <c r="L289" s="77"/>
      <c r="M289" s="77"/>
      <c r="N289" s="77"/>
      <c r="O289" s="77"/>
      <c r="P289" s="77"/>
      <c r="Q289" s="77"/>
      <c r="R289" s="77"/>
      <c r="S289" s="65"/>
      <c r="T289" s="65"/>
    </row>
    <row r="290" spans="1:20" ht="12.75">
      <c r="A290" s="65"/>
      <c r="E290" s="65"/>
      <c r="F290" s="65"/>
      <c r="K290" s="65"/>
      <c r="L290" s="77"/>
      <c r="M290" s="77"/>
      <c r="N290" s="77"/>
      <c r="O290" s="77"/>
      <c r="P290" s="77"/>
      <c r="Q290" s="77"/>
      <c r="R290" s="77"/>
      <c r="S290" s="65"/>
      <c r="T290" s="65"/>
    </row>
    <row r="291" spans="1:20" ht="12.75">
      <c r="A291" s="65"/>
      <c r="E291" s="65"/>
      <c r="F291" s="65"/>
      <c r="K291" s="65"/>
      <c r="L291" s="77"/>
      <c r="M291" s="77"/>
      <c r="N291" s="77"/>
      <c r="O291" s="77"/>
      <c r="P291" s="77"/>
      <c r="Q291" s="77"/>
      <c r="R291" s="77"/>
      <c r="S291" s="65"/>
      <c r="T291" s="65"/>
    </row>
    <row r="292" spans="1:20" ht="12.75">
      <c r="A292" s="65"/>
      <c r="E292" s="65"/>
      <c r="F292" s="65"/>
      <c r="K292" s="65"/>
      <c r="L292" s="77"/>
      <c r="M292" s="77"/>
      <c r="N292" s="77"/>
      <c r="O292" s="77"/>
      <c r="P292" s="77"/>
      <c r="Q292" s="77"/>
      <c r="R292" s="77"/>
      <c r="S292" s="65"/>
      <c r="T292" s="65"/>
    </row>
    <row r="293" spans="1:20" ht="12.75">
      <c r="A293" s="65"/>
      <c r="E293" s="65"/>
      <c r="F293" s="65"/>
      <c r="K293" s="65"/>
      <c r="L293" s="77"/>
      <c r="M293" s="77"/>
      <c r="N293" s="77"/>
      <c r="O293" s="77"/>
      <c r="P293" s="77"/>
      <c r="Q293" s="77"/>
      <c r="R293" s="77"/>
      <c r="S293" s="65"/>
      <c r="T293" s="65"/>
    </row>
    <row r="294" spans="1:20" ht="12.75">
      <c r="A294" s="65"/>
      <c r="E294" s="65"/>
      <c r="F294" s="65"/>
      <c r="K294" s="65"/>
      <c r="L294" s="77"/>
      <c r="M294" s="77"/>
      <c r="N294" s="77"/>
      <c r="O294" s="77"/>
      <c r="P294" s="77"/>
      <c r="Q294" s="77"/>
      <c r="R294" s="77"/>
      <c r="S294" s="65"/>
      <c r="T294" s="65"/>
    </row>
    <row r="295" spans="1:20" ht="12.75">
      <c r="A295" s="65"/>
      <c r="E295" s="65"/>
      <c r="F295" s="65"/>
      <c r="K295" s="65"/>
      <c r="L295" s="77"/>
      <c r="M295" s="77"/>
      <c r="N295" s="77"/>
      <c r="O295" s="77"/>
      <c r="P295" s="77"/>
      <c r="Q295" s="77"/>
      <c r="R295" s="77"/>
      <c r="S295" s="65"/>
      <c r="T295" s="65"/>
    </row>
    <row r="296" spans="1:20" ht="12.75">
      <c r="A296" s="65"/>
      <c r="E296" s="65"/>
      <c r="F296" s="65"/>
      <c r="K296" s="65"/>
      <c r="L296" s="77"/>
      <c r="M296" s="77"/>
      <c r="N296" s="77"/>
      <c r="O296" s="77"/>
      <c r="P296" s="77"/>
      <c r="Q296" s="77"/>
      <c r="R296" s="77"/>
      <c r="S296" s="65"/>
      <c r="T296" s="65"/>
    </row>
    <row r="297" spans="1:20" ht="12.75">
      <c r="A297" s="65"/>
      <c r="E297" s="65"/>
      <c r="F297" s="65"/>
      <c r="K297" s="65"/>
      <c r="L297" s="77"/>
      <c r="M297" s="77"/>
      <c r="N297" s="77"/>
      <c r="O297" s="77"/>
      <c r="P297" s="77"/>
      <c r="Q297" s="77"/>
      <c r="R297" s="77"/>
      <c r="S297" s="65"/>
      <c r="T297" s="65"/>
    </row>
    <row r="298" spans="1:20" ht="12.75">
      <c r="A298" s="65"/>
      <c r="E298" s="65"/>
      <c r="F298" s="65"/>
      <c r="K298" s="65"/>
      <c r="L298" s="77"/>
      <c r="M298" s="77"/>
      <c r="N298" s="77"/>
      <c r="O298" s="77"/>
      <c r="P298" s="77"/>
      <c r="Q298" s="77"/>
      <c r="R298" s="77"/>
      <c r="S298" s="65"/>
      <c r="T298" s="65"/>
    </row>
    <row r="299" spans="1:20" ht="12.75">
      <c r="A299" s="65"/>
      <c r="E299" s="65"/>
      <c r="F299" s="65"/>
      <c r="K299" s="65"/>
      <c r="L299" s="77"/>
      <c r="M299" s="77"/>
      <c r="N299" s="77"/>
      <c r="O299" s="77"/>
      <c r="P299" s="77"/>
      <c r="Q299" s="77"/>
      <c r="R299" s="77"/>
      <c r="S299" s="65"/>
      <c r="T299" s="65"/>
    </row>
    <row r="300" spans="1:20" ht="12.75">
      <c r="A300" s="65"/>
      <c r="E300" s="65"/>
      <c r="F300" s="65"/>
      <c r="K300" s="65"/>
      <c r="L300" s="77"/>
      <c r="M300" s="77"/>
      <c r="N300" s="77"/>
      <c r="O300" s="77"/>
      <c r="P300" s="77"/>
      <c r="Q300" s="77"/>
      <c r="R300" s="77"/>
      <c r="S300" s="65"/>
      <c r="T300" s="65"/>
    </row>
    <row r="301" spans="1:20" ht="12.75">
      <c r="A301" s="65"/>
      <c r="E301" s="65"/>
      <c r="F301" s="65"/>
      <c r="K301" s="65"/>
      <c r="L301" s="77"/>
      <c r="M301" s="77"/>
      <c r="N301" s="77"/>
      <c r="O301" s="77"/>
      <c r="P301" s="77"/>
      <c r="Q301" s="77"/>
      <c r="R301" s="77"/>
      <c r="S301" s="65"/>
      <c r="T301" s="65"/>
    </row>
    <row r="302" spans="1:20" ht="12.75">
      <c r="A302" s="65"/>
      <c r="E302" s="65"/>
      <c r="F302" s="65"/>
      <c r="K302" s="65"/>
      <c r="L302" s="77"/>
      <c r="M302" s="77"/>
      <c r="N302" s="77"/>
      <c r="O302" s="77"/>
      <c r="P302" s="77"/>
      <c r="Q302" s="77"/>
      <c r="R302" s="77"/>
      <c r="S302" s="65"/>
      <c r="T302" s="65"/>
    </row>
    <row r="303" spans="1:20" ht="12.75">
      <c r="A303" s="65"/>
      <c r="E303" s="65"/>
      <c r="F303" s="65"/>
      <c r="K303" s="65"/>
      <c r="L303" s="77"/>
      <c r="M303" s="77"/>
      <c r="N303" s="77"/>
      <c r="O303" s="77"/>
      <c r="P303" s="77"/>
      <c r="Q303" s="77"/>
      <c r="R303" s="77"/>
      <c r="S303" s="65"/>
      <c r="T303" s="65"/>
    </row>
    <row r="304" spans="1:20" ht="12.75">
      <c r="A304" s="65"/>
      <c r="E304" s="65"/>
      <c r="F304" s="65"/>
      <c r="K304" s="65"/>
      <c r="L304" s="77"/>
      <c r="M304" s="77"/>
      <c r="N304" s="77"/>
      <c r="O304" s="77"/>
      <c r="P304" s="77"/>
      <c r="Q304" s="77"/>
      <c r="R304" s="77"/>
      <c r="S304" s="65"/>
      <c r="T304" s="65"/>
    </row>
    <row r="305" spans="1:20" ht="12.75">
      <c r="A305" s="65"/>
      <c r="E305" s="65"/>
      <c r="F305" s="65"/>
      <c r="K305" s="65"/>
      <c r="L305" s="77"/>
      <c r="M305" s="77"/>
      <c r="N305" s="77"/>
      <c r="O305" s="77"/>
      <c r="P305" s="77"/>
      <c r="Q305" s="77"/>
      <c r="R305" s="77"/>
      <c r="S305" s="65"/>
      <c r="T305" s="65"/>
    </row>
    <row r="306" spans="1:20" ht="12.75">
      <c r="A306" s="65"/>
      <c r="E306" s="65"/>
      <c r="F306" s="65"/>
      <c r="K306" s="65"/>
      <c r="L306" s="77"/>
      <c r="M306" s="77"/>
      <c r="N306" s="77"/>
      <c r="O306" s="77"/>
      <c r="P306" s="77"/>
      <c r="Q306" s="77"/>
      <c r="R306" s="77"/>
      <c r="S306" s="65"/>
      <c r="T306" s="65"/>
    </row>
    <row r="307" spans="1:20" ht="12.75">
      <c r="A307" s="65"/>
      <c r="E307" s="65"/>
      <c r="F307" s="65"/>
      <c r="K307" s="65"/>
      <c r="L307" s="77"/>
      <c r="M307" s="77"/>
      <c r="N307" s="77"/>
      <c r="O307" s="77"/>
      <c r="P307" s="77"/>
      <c r="Q307" s="77"/>
      <c r="R307" s="77"/>
      <c r="S307" s="65"/>
      <c r="T307" s="65"/>
    </row>
    <row r="308" spans="1:20" ht="12.75">
      <c r="A308" s="65"/>
      <c r="E308" s="65"/>
      <c r="F308" s="65"/>
      <c r="K308" s="65"/>
      <c r="L308" s="77"/>
      <c r="M308" s="77"/>
      <c r="N308" s="77"/>
      <c r="O308" s="77"/>
      <c r="P308" s="77"/>
      <c r="Q308" s="77"/>
      <c r="R308" s="77"/>
      <c r="S308" s="65"/>
      <c r="T308" s="65"/>
    </row>
    <row r="309" spans="1:20" ht="12.75">
      <c r="A309" s="65"/>
      <c r="E309" s="65"/>
      <c r="F309" s="65"/>
      <c r="K309" s="65"/>
      <c r="L309" s="77"/>
      <c r="M309" s="77"/>
      <c r="N309" s="77"/>
      <c r="O309" s="77"/>
      <c r="P309" s="77"/>
      <c r="Q309" s="77"/>
      <c r="R309" s="77"/>
      <c r="S309" s="65"/>
      <c r="T309" s="65"/>
    </row>
    <row r="310" spans="1:20" ht="12.75">
      <c r="A310" s="65"/>
      <c r="E310" s="65"/>
      <c r="F310" s="65"/>
      <c r="K310" s="65"/>
      <c r="L310" s="77"/>
      <c r="M310" s="77"/>
      <c r="N310" s="77"/>
      <c r="O310" s="77"/>
      <c r="P310" s="77"/>
      <c r="Q310" s="77"/>
      <c r="R310" s="77"/>
      <c r="S310" s="65"/>
      <c r="T310" s="65"/>
    </row>
    <row r="311" spans="1:20" ht="12.75">
      <c r="A311" s="65"/>
      <c r="E311" s="65"/>
      <c r="F311" s="65"/>
      <c r="K311" s="65"/>
      <c r="L311" s="77"/>
      <c r="M311" s="77"/>
      <c r="N311" s="77"/>
      <c r="O311" s="77"/>
      <c r="P311" s="77"/>
      <c r="Q311" s="77"/>
      <c r="R311" s="77"/>
      <c r="S311" s="65"/>
      <c r="T311" s="65"/>
    </row>
    <row r="312" spans="1:20" ht="12.75">
      <c r="A312" s="65"/>
      <c r="E312" s="65"/>
      <c r="F312" s="65"/>
      <c r="K312" s="65"/>
      <c r="L312" s="77"/>
      <c r="M312" s="77"/>
      <c r="N312" s="77"/>
      <c r="O312" s="77"/>
      <c r="P312" s="77"/>
      <c r="Q312" s="77"/>
      <c r="R312" s="77"/>
      <c r="S312" s="65"/>
      <c r="T312" s="65"/>
    </row>
    <row r="313" spans="1:20" ht="12.75">
      <c r="A313" s="65"/>
      <c r="E313" s="65"/>
      <c r="F313" s="65"/>
      <c r="K313" s="65"/>
      <c r="L313" s="77"/>
      <c r="M313" s="77"/>
      <c r="N313" s="77"/>
      <c r="O313" s="77"/>
      <c r="P313" s="77"/>
      <c r="Q313" s="77"/>
      <c r="R313" s="77"/>
      <c r="S313" s="65"/>
      <c r="T313" s="65"/>
    </row>
    <row r="314" spans="1:20" ht="12.75">
      <c r="A314" s="65"/>
      <c r="E314" s="65"/>
      <c r="F314" s="65"/>
      <c r="K314" s="65"/>
      <c r="L314" s="77"/>
      <c r="M314" s="77"/>
      <c r="N314" s="77"/>
      <c r="O314" s="77"/>
      <c r="P314" s="77"/>
      <c r="Q314" s="77"/>
      <c r="R314" s="77"/>
      <c r="S314" s="65"/>
      <c r="T314" s="65"/>
    </row>
    <row r="315" spans="1:20" ht="12.75">
      <c r="A315" s="65"/>
      <c r="E315" s="65"/>
      <c r="F315" s="65"/>
      <c r="K315" s="65"/>
      <c r="L315" s="77"/>
      <c r="M315" s="77"/>
      <c r="N315" s="77"/>
      <c r="O315" s="77"/>
      <c r="P315" s="77"/>
      <c r="Q315" s="77"/>
      <c r="R315" s="77"/>
      <c r="S315" s="65"/>
      <c r="T315" s="65"/>
    </row>
    <row r="316" spans="1:20" ht="12.75">
      <c r="A316" s="65"/>
      <c r="E316" s="65"/>
      <c r="F316" s="65"/>
      <c r="K316" s="65"/>
      <c r="L316" s="77"/>
      <c r="M316" s="77"/>
      <c r="N316" s="77"/>
      <c r="O316" s="77"/>
      <c r="P316" s="77"/>
      <c r="Q316" s="77"/>
      <c r="R316" s="77"/>
      <c r="S316" s="65"/>
      <c r="T316" s="65"/>
    </row>
    <row r="317" spans="1:20" ht="12.75">
      <c r="A317" s="65"/>
      <c r="E317" s="65"/>
      <c r="F317" s="65"/>
      <c r="K317" s="65"/>
      <c r="L317" s="77"/>
      <c r="M317" s="77"/>
      <c r="N317" s="77"/>
      <c r="O317" s="77"/>
      <c r="P317" s="77"/>
      <c r="Q317" s="77"/>
      <c r="R317" s="77"/>
      <c r="S317" s="65"/>
      <c r="T317" s="65"/>
    </row>
    <row r="318" spans="1:20" ht="12.75">
      <c r="A318" s="65"/>
      <c r="E318" s="65"/>
      <c r="F318" s="65"/>
      <c r="K318" s="65"/>
      <c r="L318" s="77"/>
      <c r="M318" s="77"/>
      <c r="N318" s="77"/>
      <c r="O318" s="77"/>
      <c r="P318" s="77"/>
      <c r="Q318" s="77"/>
      <c r="R318" s="77"/>
      <c r="S318" s="65"/>
      <c r="T318" s="65"/>
    </row>
    <row r="319" spans="1:20" ht="12.75">
      <c r="A319" s="65"/>
      <c r="E319" s="65"/>
      <c r="F319" s="65"/>
      <c r="K319" s="65"/>
      <c r="L319" s="77"/>
      <c r="M319" s="77"/>
      <c r="N319" s="77"/>
      <c r="O319" s="77"/>
      <c r="P319" s="77"/>
      <c r="Q319" s="77"/>
      <c r="R319" s="77"/>
      <c r="S319" s="65"/>
      <c r="T319" s="65"/>
    </row>
    <row r="320" spans="1:20" ht="12.75">
      <c r="A320" s="65"/>
      <c r="E320" s="65"/>
      <c r="F320" s="65"/>
      <c r="K320" s="65"/>
      <c r="L320" s="77"/>
      <c r="M320" s="77"/>
      <c r="N320" s="77"/>
      <c r="O320" s="77"/>
      <c r="P320" s="77"/>
      <c r="Q320" s="77"/>
      <c r="R320" s="77"/>
      <c r="S320" s="65"/>
      <c r="T320" s="65"/>
    </row>
    <row r="321" spans="1:20" ht="12.75">
      <c r="A321" s="65"/>
      <c r="E321" s="65"/>
      <c r="F321" s="65"/>
      <c r="K321" s="65"/>
      <c r="L321" s="77"/>
      <c r="M321" s="77"/>
      <c r="N321" s="77"/>
      <c r="O321" s="77"/>
      <c r="P321" s="77"/>
      <c r="Q321" s="77"/>
      <c r="R321" s="77"/>
      <c r="S321" s="65"/>
      <c r="T321" s="65"/>
    </row>
    <row r="322" spans="1:20" ht="12.75">
      <c r="A322" s="65"/>
      <c r="E322" s="65"/>
      <c r="F322" s="65"/>
      <c r="K322" s="65"/>
      <c r="L322" s="77"/>
      <c r="M322" s="77"/>
      <c r="N322" s="77"/>
      <c r="O322" s="77"/>
      <c r="P322" s="77"/>
      <c r="Q322" s="77"/>
      <c r="R322" s="77"/>
      <c r="S322" s="65"/>
      <c r="T322" s="65"/>
    </row>
    <row r="323" spans="1:20" ht="12.75">
      <c r="A323" s="65"/>
      <c r="E323" s="65"/>
      <c r="F323" s="65"/>
      <c r="K323" s="65"/>
      <c r="L323" s="77"/>
      <c r="M323" s="77"/>
      <c r="N323" s="77"/>
      <c r="O323" s="77"/>
      <c r="P323" s="77"/>
      <c r="Q323" s="77"/>
      <c r="R323" s="77"/>
      <c r="S323" s="65"/>
      <c r="T323" s="65"/>
    </row>
    <row r="324" spans="1:20" ht="12.75">
      <c r="A324" s="65"/>
      <c r="E324" s="65"/>
      <c r="F324" s="65"/>
      <c r="K324" s="65"/>
      <c r="L324" s="77"/>
      <c r="M324" s="77"/>
      <c r="N324" s="77"/>
      <c r="O324" s="77"/>
      <c r="P324" s="77"/>
      <c r="Q324" s="77"/>
      <c r="R324" s="77"/>
      <c r="S324" s="65"/>
      <c r="T324" s="65"/>
    </row>
    <row r="325" spans="1:20" ht="12.75">
      <c r="A325" s="65"/>
      <c r="E325" s="65"/>
      <c r="F325" s="65"/>
      <c r="K325" s="65"/>
      <c r="L325" s="77"/>
      <c r="M325" s="77"/>
      <c r="N325" s="77"/>
      <c r="O325" s="77"/>
      <c r="P325" s="77"/>
      <c r="Q325" s="77"/>
      <c r="R325" s="77"/>
      <c r="S325" s="65"/>
      <c r="T325" s="65"/>
    </row>
    <row r="326" spans="1:20" ht="12.75">
      <c r="A326" s="65"/>
      <c r="E326" s="65"/>
      <c r="F326" s="65"/>
      <c r="K326" s="65"/>
      <c r="L326" s="77"/>
      <c r="M326" s="77"/>
      <c r="N326" s="77"/>
      <c r="O326" s="77"/>
      <c r="P326" s="77"/>
      <c r="Q326" s="77"/>
      <c r="R326" s="77"/>
      <c r="S326" s="65"/>
      <c r="T326" s="65"/>
    </row>
    <row r="327" spans="1:20" ht="12.75">
      <c r="A327" s="65"/>
      <c r="E327" s="65"/>
      <c r="F327" s="65"/>
      <c r="K327" s="65"/>
      <c r="L327" s="77"/>
      <c r="M327" s="77"/>
      <c r="N327" s="77"/>
      <c r="O327" s="77"/>
      <c r="P327" s="77"/>
      <c r="Q327" s="77"/>
      <c r="R327" s="77"/>
      <c r="S327" s="65"/>
      <c r="T327" s="65"/>
    </row>
    <row r="328" spans="1:20" ht="12.75">
      <c r="A328" s="65"/>
      <c r="E328" s="65"/>
      <c r="F328" s="65"/>
      <c r="K328" s="65"/>
      <c r="L328" s="77"/>
      <c r="M328" s="77"/>
      <c r="N328" s="77"/>
      <c r="O328" s="77"/>
      <c r="P328" s="77"/>
      <c r="Q328" s="77"/>
      <c r="R328" s="77"/>
      <c r="S328" s="65"/>
      <c r="T328" s="65"/>
    </row>
    <row r="329" spans="1:20" ht="12.75">
      <c r="A329" s="65"/>
      <c r="E329" s="65"/>
      <c r="F329" s="65"/>
      <c r="K329" s="65"/>
      <c r="L329" s="77"/>
      <c r="M329" s="77"/>
      <c r="N329" s="77"/>
      <c r="O329" s="77"/>
      <c r="P329" s="77"/>
      <c r="Q329" s="77"/>
      <c r="R329" s="77"/>
      <c r="S329" s="65"/>
      <c r="T329" s="65"/>
    </row>
    <row r="330" spans="1:20" ht="12.75">
      <c r="A330" s="65"/>
      <c r="E330" s="65"/>
      <c r="F330" s="65"/>
      <c r="K330" s="65"/>
      <c r="L330" s="77"/>
      <c r="M330" s="77"/>
      <c r="N330" s="77"/>
      <c r="O330" s="77"/>
      <c r="P330" s="77"/>
      <c r="Q330" s="77"/>
      <c r="R330" s="77"/>
      <c r="S330" s="65"/>
      <c r="T330" s="65"/>
    </row>
    <row r="331" spans="1:20" ht="12.75">
      <c r="A331" s="65"/>
      <c r="E331" s="65"/>
      <c r="F331" s="65"/>
      <c r="K331" s="65"/>
      <c r="L331" s="77"/>
      <c r="M331" s="77"/>
      <c r="N331" s="77"/>
      <c r="O331" s="77"/>
      <c r="P331" s="77"/>
      <c r="Q331" s="77"/>
      <c r="R331" s="77"/>
      <c r="S331" s="65"/>
      <c r="T331" s="65"/>
    </row>
    <row r="332" spans="1:20" ht="12.75">
      <c r="A332" s="65"/>
      <c r="E332" s="65"/>
      <c r="F332" s="65"/>
      <c r="K332" s="65"/>
      <c r="L332" s="77"/>
      <c r="M332" s="77"/>
      <c r="N332" s="77"/>
      <c r="O332" s="77"/>
      <c r="P332" s="77"/>
      <c r="Q332" s="77"/>
      <c r="R332" s="77"/>
      <c r="S332" s="65"/>
      <c r="T332" s="65"/>
    </row>
    <row r="333" spans="1:20" ht="12.75">
      <c r="A333" s="65"/>
      <c r="E333" s="65"/>
      <c r="F333" s="65"/>
      <c r="K333" s="65"/>
      <c r="L333" s="77"/>
      <c r="M333" s="77"/>
      <c r="N333" s="77"/>
      <c r="O333" s="77"/>
      <c r="P333" s="77"/>
      <c r="Q333" s="77"/>
      <c r="R333" s="77"/>
      <c r="S333" s="65"/>
      <c r="T333" s="65"/>
    </row>
    <row r="334" spans="1:20" ht="12.75">
      <c r="A334" s="65"/>
      <c r="E334" s="65"/>
      <c r="F334" s="65"/>
      <c r="K334" s="65"/>
      <c r="L334" s="77"/>
      <c r="M334" s="77"/>
      <c r="N334" s="77"/>
      <c r="O334" s="77"/>
      <c r="P334" s="77"/>
      <c r="Q334" s="77"/>
      <c r="R334" s="77"/>
      <c r="S334" s="65"/>
      <c r="T334" s="65"/>
    </row>
    <row r="335" spans="1:20" ht="12.75">
      <c r="A335" s="65"/>
      <c r="E335" s="65"/>
      <c r="F335" s="65"/>
      <c r="K335" s="65"/>
      <c r="L335" s="77"/>
      <c r="M335" s="77"/>
      <c r="N335" s="77"/>
      <c r="O335" s="77"/>
      <c r="P335" s="77"/>
      <c r="Q335" s="77"/>
      <c r="R335" s="77"/>
      <c r="S335" s="65"/>
      <c r="T335" s="65"/>
    </row>
    <row r="336" spans="1:20" ht="12.75">
      <c r="A336" s="65"/>
      <c r="E336" s="65"/>
      <c r="F336" s="65"/>
      <c r="K336" s="65"/>
      <c r="L336" s="77"/>
      <c r="M336" s="77"/>
      <c r="N336" s="77"/>
      <c r="O336" s="77"/>
      <c r="P336" s="77"/>
      <c r="Q336" s="77"/>
      <c r="R336" s="77"/>
      <c r="S336" s="65"/>
      <c r="T336" s="65"/>
    </row>
    <row r="337" spans="1:20" ht="12.75">
      <c r="A337" s="65"/>
      <c r="E337" s="65"/>
      <c r="F337" s="65"/>
      <c r="K337" s="65"/>
      <c r="L337" s="77"/>
      <c r="M337" s="77"/>
      <c r="N337" s="77"/>
      <c r="O337" s="77"/>
      <c r="P337" s="77"/>
      <c r="Q337" s="77"/>
      <c r="R337" s="77"/>
      <c r="S337" s="65"/>
      <c r="T337" s="65"/>
    </row>
    <row r="338" spans="1:20" ht="12.75">
      <c r="A338" s="65"/>
      <c r="E338" s="65"/>
      <c r="F338" s="65"/>
      <c r="K338" s="65"/>
      <c r="L338" s="77"/>
      <c r="M338" s="77"/>
      <c r="N338" s="77"/>
      <c r="O338" s="77"/>
      <c r="P338" s="77"/>
      <c r="Q338" s="77"/>
      <c r="R338" s="77"/>
      <c r="S338" s="65"/>
      <c r="T338" s="65"/>
    </row>
    <row r="339" spans="1:20" ht="12.75">
      <c r="A339" s="65"/>
      <c r="E339" s="65"/>
      <c r="F339" s="65"/>
      <c r="K339" s="65"/>
      <c r="L339" s="77"/>
      <c r="M339" s="77"/>
      <c r="N339" s="77"/>
      <c r="O339" s="77"/>
      <c r="P339" s="77"/>
      <c r="Q339" s="77"/>
      <c r="R339" s="77"/>
      <c r="S339" s="65"/>
      <c r="T339" s="65"/>
    </row>
    <row r="340" spans="1:20" ht="12.75">
      <c r="A340" s="65"/>
      <c r="E340" s="65"/>
      <c r="F340" s="65"/>
      <c r="K340" s="65"/>
      <c r="L340" s="77"/>
      <c r="M340" s="77"/>
      <c r="N340" s="77"/>
      <c r="O340" s="77"/>
      <c r="P340" s="77"/>
      <c r="Q340" s="77"/>
      <c r="R340" s="77"/>
      <c r="S340" s="65"/>
      <c r="T340" s="65"/>
    </row>
    <row r="341" spans="1:20" ht="12.75">
      <c r="A341" s="65"/>
      <c r="E341" s="65"/>
      <c r="F341" s="65"/>
      <c r="K341" s="65"/>
      <c r="L341" s="77"/>
      <c r="M341" s="77"/>
      <c r="N341" s="77"/>
      <c r="O341" s="77"/>
      <c r="P341" s="77"/>
      <c r="Q341" s="77"/>
      <c r="R341" s="77"/>
      <c r="S341" s="65"/>
      <c r="T341" s="65"/>
    </row>
    <row r="342" spans="1:20" ht="12.75">
      <c r="A342" s="65"/>
      <c r="E342" s="65"/>
      <c r="F342" s="65"/>
      <c r="K342" s="65"/>
      <c r="L342" s="77"/>
      <c r="M342" s="77"/>
      <c r="N342" s="77"/>
      <c r="O342" s="77"/>
      <c r="P342" s="77"/>
      <c r="Q342" s="77"/>
      <c r="R342" s="77"/>
      <c r="S342" s="65"/>
      <c r="T342" s="65"/>
    </row>
    <row r="343" spans="1:20" ht="12.75">
      <c r="A343" s="65"/>
      <c r="E343" s="65"/>
      <c r="F343" s="65"/>
      <c r="K343" s="65"/>
      <c r="L343" s="77"/>
      <c r="M343" s="77"/>
      <c r="N343" s="77"/>
      <c r="O343" s="77"/>
      <c r="P343" s="77"/>
      <c r="Q343" s="77"/>
      <c r="R343" s="77"/>
      <c r="S343" s="65"/>
      <c r="T343" s="65"/>
    </row>
    <row r="344" spans="1:20" ht="12.75">
      <c r="A344" s="65"/>
      <c r="E344" s="65"/>
      <c r="F344" s="65"/>
      <c r="K344" s="65"/>
      <c r="L344" s="77"/>
      <c r="M344" s="77"/>
      <c r="N344" s="77"/>
      <c r="O344" s="77"/>
      <c r="P344" s="77"/>
      <c r="Q344" s="77"/>
      <c r="R344" s="77"/>
      <c r="S344" s="65"/>
      <c r="T344" s="65"/>
    </row>
    <row r="345" spans="1:20" ht="12.75">
      <c r="A345" s="65"/>
      <c r="E345" s="65"/>
      <c r="F345" s="65"/>
      <c r="K345" s="65"/>
      <c r="L345" s="77"/>
      <c r="M345" s="77"/>
      <c r="N345" s="77"/>
      <c r="O345" s="77"/>
      <c r="P345" s="77"/>
      <c r="Q345" s="77"/>
      <c r="R345" s="77"/>
      <c r="S345" s="65"/>
      <c r="T345" s="65"/>
    </row>
    <row r="346" spans="1:20" ht="12.75">
      <c r="A346" s="65"/>
      <c r="E346" s="65"/>
      <c r="F346" s="65"/>
      <c r="K346" s="65"/>
      <c r="L346" s="77"/>
      <c r="M346" s="77"/>
      <c r="N346" s="77"/>
      <c r="O346" s="77"/>
      <c r="P346" s="77"/>
      <c r="Q346" s="77"/>
      <c r="R346" s="77"/>
      <c r="S346" s="65"/>
      <c r="T346" s="65"/>
    </row>
    <row r="347" spans="1:20" ht="12.75">
      <c r="A347" s="65"/>
      <c r="E347" s="65"/>
      <c r="F347" s="65"/>
      <c r="K347" s="65"/>
      <c r="L347" s="77"/>
      <c r="M347" s="77"/>
      <c r="N347" s="77"/>
      <c r="O347" s="77"/>
      <c r="P347" s="77"/>
      <c r="Q347" s="77"/>
      <c r="R347" s="77"/>
      <c r="S347" s="65"/>
      <c r="T347" s="65"/>
    </row>
    <row r="348" spans="1:20" ht="12.75">
      <c r="A348" s="65"/>
      <c r="E348" s="65"/>
      <c r="F348" s="65"/>
      <c r="K348" s="65"/>
      <c r="L348" s="77"/>
      <c r="M348" s="77"/>
      <c r="N348" s="77"/>
      <c r="O348" s="77"/>
      <c r="P348" s="77"/>
      <c r="Q348" s="77"/>
      <c r="R348" s="77"/>
      <c r="S348" s="65"/>
      <c r="T348" s="65"/>
    </row>
    <row r="349" spans="1:20" ht="12.75">
      <c r="A349" s="65"/>
      <c r="E349" s="65"/>
      <c r="F349" s="65"/>
      <c r="K349" s="65"/>
      <c r="L349" s="77"/>
      <c r="M349" s="77"/>
      <c r="N349" s="77"/>
      <c r="O349" s="77"/>
      <c r="P349" s="77"/>
      <c r="Q349" s="77"/>
      <c r="R349" s="77"/>
      <c r="S349" s="65"/>
      <c r="T349" s="65"/>
    </row>
    <row r="350" spans="1:20" ht="12.75">
      <c r="A350" s="65"/>
      <c r="E350" s="65"/>
      <c r="F350" s="65"/>
      <c r="K350" s="65"/>
      <c r="L350" s="77"/>
      <c r="M350" s="77"/>
      <c r="N350" s="77"/>
      <c r="O350" s="77"/>
      <c r="P350" s="77"/>
      <c r="Q350" s="77"/>
      <c r="R350" s="77"/>
      <c r="S350" s="65"/>
      <c r="T350" s="65"/>
    </row>
    <row r="351" spans="1:20" ht="12.75">
      <c r="A351" s="65"/>
      <c r="E351" s="65"/>
      <c r="F351" s="65"/>
      <c r="K351" s="65"/>
      <c r="L351" s="77"/>
      <c r="M351" s="77"/>
      <c r="N351" s="77"/>
      <c r="O351" s="77"/>
      <c r="P351" s="77"/>
      <c r="Q351" s="77"/>
      <c r="R351" s="77"/>
      <c r="S351" s="65"/>
      <c r="T351" s="65"/>
    </row>
    <row r="352" spans="1:20" ht="12.75">
      <c r="A352" s="65"/>
      <c r="E352" s="65"/>
      <c r="F352" s="65"/>
      <c r="K352" s="65"/>
      <c r="L352" s="77"/>
      <c r="M352" s="77"/>
      <c r="N352" s="77"/>
      <c r="O352" s="77"/>
      <c r="P352" s="77"/>
      <c r="Q352" s="77"/>
      <c r="R352" s="77"/>
      <c r="S352" s="65"/>
      <c r="T352" s="65"/>
    </row>
    <row r="353" spans="1:20" ht="12.75">
      <c r="A353" s="65"/>
      <c r="E353" s="65"/>
      <c r="F353" s="65"/>
      <c r="K353" s="65"/>
      <c r="L353" s="77"/>
      <c r="M353" s="77"/>
      <c r="N353" s="77"/>
      <c r="O353" s="77"/>
      <c r="P353" s="77"/>
      <c r="Q353" s="77"/>
      <c r="R353" s="77"/>
      <c r="S353" s="65"/>
      <c r="T353" s="65"/>
    </row>
    <row r="354" spans="1:20" ht="12.75">
      <c r="A354" s="65"/>
      <c r="E354" s="65"/>
      <c r="F354" s="65"/>
      <c r="K354" s="65"/>
      <c r="L354" s="77"/>
      <c r="M354" s="77"/>
      <c r="N354" s="77"/>
      <c r="O354" s="77"/>
      <c r="P354" s="77"/>
      <c r="Q354" s="77"/>
      <c r="R354" s="77"/>
      <c r="S354" s="65"/>
      <c r="T354" s="65"/>
    </row>
    <row r="355" spans="1:20" ht="12.75">
      <c r="A355" s="65"/>
      <c r="E355" s="65"/>
      <c r="F355" s="65"/>
      <c r="K355" s="65"/>
      <c r="L355" s="77"/>
      <c r="M355" s="77"/>
      <c r="N355" s="77"/>
      <c r="O355" s="77"/>
      <c r="P355" s="77"/>
      <c r="Q355" s="77"/>
      <c r="R355" s="77"/>
      <c r="S355" s="65"/>
      <c r="T355" s="65"/>
    </row>
    <row r="356" spans="1:20" ht="12.75">
      <c r="A356" s="65"/>
      <c r="E356" s="65"/>
      <c r="F356" s="65"/>
      <c r="K356" s="65"/>
      <c r="L356" s="77"/>
      <c r="M356" s="77"/>
      <c r="N356" s="77"/>
      <c r="O356" s="77"/>
      <c r="P356" s="77"/>
      <c r="Q356" s="77"/>
      <c r="R356" s="77"/>
      <c r="S356" s="65"/>
      <c r="T356" s="65"/>
    </row>
    <row r="357" spans="1:20" ht="12.75">
      <c r="A357" s="65"/>
      <c r="E357" s="65"/>
      <c r="F357" s="65"/>
      <c r="K357" s="65"/>
      <c r="L357" s="77"/>
      <c r="M357" s="77"/>
      <c r="N357" s="77"/>
      <c r="O357" s="77"/>
      <c r="P357" s="77"/>
      <c r="Q357" s="77"/>
      <c r="R357" s="77"/>
      <c r="S357" s="65"/>
      <c r="T357" s="65"/>
    </row>
    <row r="358" spans="1:20" ht="12.75">
      <c r="A358" s="65"/>
      <c r="E358" s="65"/>
      <c r="F358" s="65"/>
      <c r="K358" s="65"/>
      <c r="L358" s="77"/>
      <c r="M358" s="77"/>
      <c r="N358" s="77"/>
      <c r="O358" s="77"/>
      <c r="P358" s="77"/>
      <c r="Q358" s="77"/>
      <c r="R358" s="77"/>
      <c r="S358" s="65"/>
      <c r="T358" s="65"/>
    </row>
    <row r="359" spans="1:20" ht="12.75">
      <c r="A359" s="65"/>
      <c r="E359" s="65"/>
      <c r="F359" s="65"/>
      <c r="K359" s="65"/>
      <c r="L359" s="77"/>
      <c r="M359" s="77"/>
      <c r="N359" s="77"/>
      <c r="O359" s="77"/>
      <c r="P359" s="77"/>
      <c r="Q359" s="77"/>
      <c r="R359" s="77"/>
      <c r="S359" s="65"/>
      <c r="T359" s="65"/>
    </row>
    <row r="360" spans="1:20" ht="12.75">
      <c r="A360" s="65"/>
      <c r="E360" s="65"/>
      <c r="F360" s="65"/>
      <c r="K360" s="65"/>
      <c r="L360" s="77"/>
      <c r="M360" s="77"/>
      <c r="N360" s="77"/>
      <c r="O360" s="77"/>
      <c r="P360" s="77"/>
      <c r="Q360" s="77"/>
      <c r="R360" s="77"/>
      <c r="S360" s="65"/>
      <c r="T360" s="65"/>
    </row>
    <row r="361" spans="1:20" ht="12.75">
      <c r="A361" s="65"/>
      <c r="E361" s="65"/>
      <c r="F361" s="65"/>
      <c r="K361" s="65"/>
      <c r="L361" s="77"/>
      <c r="M361" s="77"/>
      <c r="N361" s="77"/>
      <c r="O361" s="77"/>
      <c r="P361" s="77"/>
      <c r="Q361" s="77"/>
      <c r="R361" s="77"/>
      <c r="S361" s="65"/>
      <c r="T361" s="65"/>
    </row>
    <row r="362" spans="1:20" ht="12.75">
      <c r="A362" s="65"/>
      <c r="E362" s="65"/>
      <c r="F362" s="65"/>
      <c r="K362" s="65"/>
      <c r="L362" s="77"/>
      <c r="M362" s="77"/>
      <c r="N362" s="77"/>
      <c r="O362" s="77"/>
      <c r="P362" s="77"/>
      <c r="Q362" s="77"/>
      <c r="R362" s="77"/>
      <c r="S362" s="65"/>
      <c r="T362" s="65"/>
    </row>
    <row r="363" spans="1:20" ht="12.75">
      <c r="A363" s="65"/>
      <c r="E363" s="65"/>
      <c r="F363" s="65"/>
      <c r="K363" s="65"/>
      <c r="L363" s="77"/>
      <c r="M363" s="77"/>
      <c r="N363" s="77"/>
      <c r="O363" s="77"/>
      <c r="P363" s="77"/>
      <c r="Q363" s="77"/>
      <c r="R363" s="77"/>
      <c r="S363" s="65"/>
      <c r="T363" s="65"/>
    </row>
    <row r="364" spans="1:20" ht="12.75">
      <c r="A364" s="65"/>
      <c r="E364" s="65"/>
      <c r="F364" s="65"/>
      <c r="K364" s="65"/>
      <c r="L364" s="77"/>
      <c r="M364" s="77"/>
      <c r="N364" s="77"/>
      <c r="O364" s="77"/>
      <c r="P364" s="77"/>
      <c r="Q364" s="77"/>
      <c r="R364" s="77"/>
      <c r="S364" s="65"/>
      <c r="T364" s="65"/>
    </row>
    <row r="365" spans="1:20" ht="12.75">
      <c r="A365" s="65"/>
      <c r="E365" s="65"/>
      <c r="F365" s="65"/>
      <c r="K365" s="65"/>
      <c r="L365" s="77"/>
      <c r="M365" s="77"/>
      <c r="N365" s="77"/>
      <c r="O365" s="77"/>
      <c r="P365" s="77"/>
      <c r="Q365" s="77"/>
      <c r="R365" s="77"/>
      <c r="S365" s="65"/>
      <c r="T365" s="65"/>
    </row>
    <row r="366" spans="1:20" ht="12.75">
      <c r="A366" s="65"/>
      <c r="E366" s="65"/>
      <c r="F366" s="65"/>
      <c r="K366" s="65"/>
      <c r="L366" s="77"/>
      <c r="M366" s="77"/>
      <c r="N366" s="77"/>
      <c r="O366" s="77"/>
      <c r="P366" s="77"/>
      <c r="Q366" s="77"/>
      <c r="R366" s="77"/>
      <c r="S366" s="65"/>
      <c r="T366" s="65"/>
    </row>
    <row r="367" spans="1:20" ht="12.75">
      <c r="A367" s="65"/>
      <c r="E367" s="65"/>
      <c r="F367" s="65"/>
      <c r="K367" s="65"/>
      <c r="L367" s="77"/>
      <c r="M367" s="77"/>
      <c r="N367" s="77"/>
      <c r="O367" s="77"/>
      <c r="P367" s="77"/>
      <c r="Q367" s="77"/>
      <c r="R367" s="77"/>
      <c r="S367" s="65"/>
      <c r="T367" s="65"/>
    </row>
    <row r="368" spans="1:20" ht="12.75">
      <c r="A368" s="65"/>
      <c r="E368" s="65"/>
      <c r="F368" s="65"/>
      <c r="K368" s="65"/>
      <c r="L368" s="77"/>
      <c r="M368" s="77"/>
      <c r="N368" s="77"/>
      <c r="O368" s="77"/>
      <c r="P368" s="77"/>
      <c r="Q368" s="77"/>
      <c r="R368" s="77"/>
      <c r="S368" s="65"/>
      <c r="T368" s="65"/>
    </row>
    <row r="369" spans="1:20" ht="12.75">
      <c r="A369" s="65"/>
      <c r="E369" s="65"/>
      <c r="F369" s="65"/>
      <c r="K369" s="65"/>
      <c r="L369" s="77"/>
      <c r="M369" s="77"/>
      <c r="N369" s="77"/>
      <c r="O369" s="77"/>
      <c r="P369" s="77"/>
      <c r="Q369" s="77"/>
      <c r="R369" s="77"/>
      <c r="S369" s="65"/>
      <c r="T369" s="65"/>
    </row>
    <row r="370" spans="1:20" ht="12.75">
      <c r="A370" s="65"/>
      <c r="E370" s="65"/>
      <c r="F370" s="65"/>
      <c r="K370" s="65"/>
      <c r="L370" s="77"/>
      <c r="M370" s="77"/>
      <c r="N370" s="77"/>
      <c r="O370" s="77"/>
      <c r="P370" s="77"/>
      <c r="Q370" s="77"/>
      <c r="R370" s="77"/>
      <c r="S370" s="65"/>
      <c r="T370" s="65"/>
    </row>
    <row r="371" spans="1:20" ht="12.75">
      <c r="A371" s="65"/>
      <c r="E371" s="65"/>
      <c r="F371" s="65"/>
      <c r="K371" s="65"/>
      <c r="L371" s="77"/>
      <c r="M371" s="77"/>
      <c r="N371" s="77"/>
      <c r="O371" s="77"/>
      <c r="P371" s="77"/>
      <c r="Q371" s="77"/>
      <c r="R371" s="77"/>
      <c r="S371" s="65"/>
      <c r="T371" s="65"/>
    </row>
    <row r="372" spans="1:20" ht="12.75">
      <c r="A372" s="65"/>
      <c r="E372" s="65"/>
      <c r="F372" s="65"/>
      <c r="K372" s="65"/>
      <c r="L372" s="77"/>
      <c r="M372" s="77"/>
      <c r="N372" s="77"/>
      <c r="O372" s="77"/>
      <c r="P372" s="77"/>
      <c r="Q372" s="77"/>
      <c r="R372" s="77"/>
      <c r="S372" s="65"/>
      <c r="T372" s="65"/>
    </row>
    <row r="373" spans="1:20" ht="12.75">
      <c r="A373" s="65"/>
      <c r="E373" s="65"/>
      <c r="F373" s="65"/>
      <c r="K373" s="65"/>
      <c r="L373" s="77"/>
      <c r="M373" s="77"/>
      <c r="N373" s="77"/>
      <c r="O373" s="77"/>
      <c r="P373" s="77"/>
      <c r="Q373" s="77"/>
      <c r="R373" s="77"/>
      <c r="S373" s="65"/>
      <c r="T373" s="65"/>
    </row>
    <row r="374" spans="1:20" ht="12.75">
      <c r="A374" s="65"/>
      <c r="E374" s="65"/>
      <c r="F374" s="65"/>
      <c r="K374" s="65"/>
      <c r="L374" s="77"/>
      <c r="M374" s="77"/>
      <c r="N374" s="77"/>
      <c r="O374" s="77"/>
      <c r="P374" s="77"/>
      <c r="Q374" s="77"/>
      <c r="R374" s="77"/>
      <c r="S374" s="65"/>
      <c r="T374" s="65"/>
    </row>
    <row r="375" spans="1:20" ht="12.75">
      <c r="A375" s="65"/>
      <c r="E375" s="65"/>
      <c r="F375" s="65"/>
      <c r="K375" s="65"/>
      <c r="L375" s="77"/>
      <c r="M375" s="77"/>
      <c r="N375" s="77"/>
      <c r="O375" s="77"/>
      <c r="P375" s="77"/>
      <c r="Q375" s="77"/>
      <c r="R375" s="77"/>
      <c r="S375" s="65"/>
      <c r="T375" s="65"/>
    </row>
    <row r="376" spans="1:20" ht="12.75">
      <c r="A376" s="65"/>
      <c r="E376" s="65"/>
      <c r="F376" s="65"/>
      <c r="K376" s="65"/>
      <c r="L376" s="77"/>
      <c r="M376" s="77"/>
      <c r="N376" s="77"/>
      <c r="O376" s="77"/>
      <c r="P376" s="77"/>
      <c r="Q376" s="77"/>
      <c r="R376" s="77"/>
      <c r="S376" s="65"/>
      <c r="T376" s="65"/>
    </row>
    <row r="377" spans="1:20" ht="12.75">
      <c r="A377" s="65"/>
      <c r="E377" s="65"/>
      <c r="F377" s="65"/>
      <c r="K377" s="65"/>
      <c r="L377" s="77"/>
      <c r="M377" s="77"/>
      <c r="N377" s="77"/>
      <c r="O377" s="77"/>
      <c r="P377" s="77"/>
      <c r="Q377" s="77"/>
      <c r="R377" s="77"/>
      <c r="S377" s="65"/>
      <c r="T377" s="65"/>
    </row>
    <row r="378" spans="1:20" ht="12.75">
      <c r="A378" s="65"/>
      <c r="E378" s="65"/>
      <c r="F378" s="65"/>
      <c r="K378" s="65"/>
      <c r="L378" s="77"/>
      <c r="M378" s="77"/>
      <c r="N378" s="77"/>
      <c r="O378" s="77"/>
      <c r="P378" s="77"/>
      <c r="Q378" s="77"/>
      <c r="R378" s="77"/>
      <c r="S378" s="65"/>
      <c r="T378" s="65"/>
    </row>
    <row r="379" spans="1:20" ht="12.75">
      <c r="A379" s="65"/>
      <c r="E379" s="65"/>
      <c r="F379" s="65"/>
      <c r="K379" s="65"/>
      <c r="L379" s="77"/>
      <c r="M379" s="77"/>
      <c r="N379" s="77"/>
      <c r="O379" s="77"/>
      <c r="P379" s="77"/>
      <c r="Q379" s="77"/>
      <c r="R379" s="77"/>
      <c r="S379" s="65"/>
      <c r="T379" s="65"/>
    </row>
    <row r="380" spans="1:20" ht="12.75">
      <c r="A380" s="65"/>
      <c r="E380" s="65"/>
      <c r="F380" s="65"/>
      <c r="K380" s="65"/>
      <c r="L380" s="77"/>
      <c r="M380" s="77"/>
      <c r="N380" s="77"/>
      <c r="O380" s="77"/>
      <c r="P380" s="77"/>
      <c r="Q380" s="77"/>
      <c r="R380" s="77"/>
      <c r="S380" s="65"/>
      <c r="T380" s="65"/>
    </row>
    <row r="381" spans="1:20" ht="12.75">
      <c r="A381" s="65"/>
      <c r="E381" s="65"/>
      <c r="F381" s="65"/>
      <c r="K381" s="65"/>
      <c r="L381" s="77"/>
      <c r="M381" s="77"/>
      <c r="N381" s="77"/>
      <c r="O381" s="77"/>
      <c r="P381" s="77"/>
      <c r="Q381" s="77"/>
      <c r="R381" s="77"/>
      <c r="S381" s="65"/>
      <c r="T381" s="65"/>
    </row>
    <row r="382" spans="1:20" ht="12.75">
      <c r="A382" s="65"/>
      <c r="E382" s="65"/>
      <c r="F382" s="65"/>
      <c r="K382" s="65"/>
      <c r="L382" s="77"/>
      <c r="M382" s="77"/>
      <c r="N382" s="77"/>
      <c r="O382" s="77"/>
      <c r="P382" s="77"/>
      <c r="Q382" s="77"/>
      <c r="R382" s="77"/>
      <c r="S382" s="65"/>
      <c r="T382" s="65"/>
    </row>
    <row r="383" spans="1:20" ht="12.75">
      <c r="A383" s="65"/>
      <c r="E383" s="65"/>
      <c r="F383" s="65"/>
      <c r="K383" s="65"/>
      <c r="L383" s="77"/>
      <c r="M383" s="77"/>
      <c r="N383" s="77"/>
      <c r="O383" s="77"/>
      <c r="P383" s="77"/>
      <c r="Q383" s="77"/>
      <c r="R383" s="77"/>
      <c r="S383" s="65"/>
      <c r="T383" s="65"/>
    </row>
    <row r="384" spans="1:20" ht="12.75">
      <c r="A384" s="65"/>
      <c r="E384" s="65"/>
      <c r="F384" s="65"/>
      <c r="K384" s="65"/>
      <c r="L384" s="77"/>
      <c r="M384" s="77"/>
      <c r="N384" s="77"/>
      <c r="O384" s="77"/>
      <c r="P384" s="77"/>
      <c r="Q384" s="77"/>
      <c r="R384" s="77"/>
      <c r="S384" s="65"/>
      <c r="T384" s="65"/>
    </row>
    <row r="385" spans="1:20" ht="12.75">
      <c r="A385" s="65"/>
      <c r="E385" s="65"/>
      <c r="F385" s="65"/>
      <c r="K385" s="65"/>
      <c r="L385" s="77"/>
      <c r="M385" s="77"/>
      <c r="N385" s="77"/>
      <c r="O385" s="77"/>
      <c r="P385" s="77"/>
      <c r="Q385" s="77"/>
      <c r="R385" s="77"/>
      <c r="S385" s="65"/>
      <c r="T385" s="65"/>
    </row>
    <row r="386" spans="1:20" ht="12.75">
      <c r="A386" s="65"/>
      <c r="E386" s="65"/>
      <c r="F386" s="65"/>
      <c r="K386" s="65"/>
      <c r="L386" s="77"/>
      <c r="M386" s="77"/>
      <c r="N386" s="77"/>
      <c r="O386" s="77"/>
      <c r="P386" s="77"/>
      <c r="Q386" s="77"/>
      <c r="R386" s="77"/>
      <c r="S386" s="65"/>
      <c r="T386" s="65"/>
    </row>
    <row r="387" spans="1:20" ht="12.75">
      <c r="A387" s="65"/>
      <c r="E387" s="65"/>
      <c r="F387" s="65"/>
      <c r="K387" s="65"/>
      <c r="L387" s="77"/>
      <c r="M387" s="77"/>
      <c r="N387" s="77"/>
      <c r="O387" s="77"/>
      <c r="P387" s="77"/>
      <c r="Q387" s="77"/>
      <c r="R387" s="77"/>
      <c r="S387" s="65"/>
      <c r="T387" s="65"/>
    </row>
    <row r="388" spans="1:20" ht="12.75">
      <c r="A388" s="65"/>
      <c r="E388" s="65"/>
      <c r="F388" s="65"/>
      <c r="K388" s="65"/>
      <c r="L388" s="77"/>
      <c r="M388" s="77"/>
      <c r="N388" s="77"/>
      <c r="O388" s="77"/>
      <c r="P388" s="77"/>
      <c r="Q388" s="77"/>
      <c r="R388" s="77"/>
      <c r="S388" s="65"/>
      <c r="T388" s="65"/>
    </row>
    <row r="389" spans="1:20" ht="12.75">
      <c r="A389" s="65"/>
      <c r="E389" s="65"/>
      <c r="F389" s="65"/>
      <c r="K389" s="65"/>
      <c r="L389" s="77"/>
      <c r="M389" s="77"/>
      <c r="N389" s="77"/>
      <c r="O389" s="77"/>
      <c r="P389" s="77"/>
      <c r="Q389" s="77"/>
      <c r="R389" s="77"/>
      <c r="S389" s="65"/>
      <c r="T389" s="65"/>
    </row>
    <row r="390" spans="1:20" ht="12.75">
      <c r="A390" s="65"/>
      <c r="E390" s="65"/>
      <c r="F390" s="65"/>
      <c r="K390" s="65"/>
      <c r="L390" s="77"/>
      <c r="M390" s="77"/>
      <c r="N390" s="77"/>
      <c r="O390" s="77"/>
      <c r="P390" s="77"/>
      <c r="Q390" s="77"/>
      <c r="R390" s="77"/>
      <c r="S390" s="65"/>
      <c r="T390" s="65"/>
    </row>
    <row r="391" spans="1:20" ht="12.75">
      <c r="A391" s="65"/>
      <c r="E391" s="65"/>
      <c r="F391" s="65"/>
      <c r="K391" s="65"/>
      <c r="L391" s="77"/>
      <c r="M391" s="77"/>
      <c r="N391" s="77"/>
      <c r="O391" s="77"/>
      <c r="P391" s="77"/>
      <c r="Q391" s="77"/>
      <c r="R391" s="77"/>
      <c r="S391" s="65"/>
      <c r="T391" s="65"/>
    </row>
    <row r="392" spans="1:20" ht="12.75">
      <c r="A392" s="65"/>
      <c r="E392" s="65"/>
      <c r="F392" s="65"/>
      <c r="K392" s="65"/>
      <c r="L392" s="77"/>
      <c r="M392" s="77"/>
      <c r="N392" s="77"/>
      <c r="O392" s="77"/>
      <c r="P392" s="77"/>
      <c r="Q392" s="77"/>
      <c r="R392" s="77"/>
      <c r="S392" s="65"/>
      <c r="T392" s="65"/>
    </row>
    <row r="393" spans="1:20" ht="12.75">
      <c r="A393" s="65"/>
      <c r="E393" s="65"/>
      <c r="F393" s="65"/>
      <c r="K393" s="65"/>
      <c r="L393" s="77"/>
      <c r="M393" s="77"/>
      <c r="N393" s="77"/>
      <c r="O393" s="77"/>
      <c r="P393" s="77"/>
      <c r="Q393" s="77"/>
      <c r="R393" s="77"/>
      <c r="S393" s="65"/>
      <c r="T393" s="65"/>
    </row>
    <row r="394" spans="1:20" ht="12.75">
      <c r="A394" s="65"/>
      <c r="E394" s="65"/>
      <c r="F394" s="65"/>
      <c r="K394" s="65"/>
      <c r="L394" s="77"/>
      <c r="M394" s="77"/>
      <c r="N394" s="77"/>
      <c r="O394" s="77"/>
      <c r="P394" s="77"/>
      <c r="Q394" s="77"/>
      <c r="R394" s="77"/>
      <c r="S394" s="65"/>
      <c r="T394" s="65"/>
    </row>
    <row r="395" spans="1:20" ht="12.75">
      <c r="A395" s="65"/>
      <c r="E395" s="65"/>
      <c r="F395" s="65"/>
      <c r="K395" s="65"/>
      <c r="L395" s="77"/>
      <c r="M395" s="77"/>
      <c r="N395" s="77"/>
      <c r="O395" s="77"/>
      <c r="P395" s="77"/>
      <c r="Q395" s="77"/>
      <c r="R395" s="77"/>
      <c r="S395" s="65"/>
      <c r="T395" s="65"/>
    </row>
    <row r="396" spans="1:20" ht="12.75">
      <c r="A396" s="65"/>
      <c r="E396" s="65"/>
      <c r="F396" s="65"/>
      <c r="K396" s="65"/>
      <c r="L396" s="77"/>
      <c r="M396" s="77"/>
      <c r="N396" s="77"/>
      <c r="O396" s="77"/>
      <c r="P396" s="77"/>
      <c r="Q396" s="77"/>
      <c r="R396" s="77"/>
      <c r="S396" s="65"/>
      <c r="T396" s="65"/>
    </row>
    <row r="397" spans="1:20" ht="12.75">
      <c r="A397" s="65"/>
      <c r="E397" s="65"/>
      <c r="F397" s="65"/>
      <c r="K397" s="65"/>
      <c r="L397" s="77"/>
      <c r="M397" s="77"/>
      <c r="N397" s="77"/>
      <c r="O397" s="77"/>
      <c r="P397" s="77"/>
      <c r="Q397" s="77"/>
      <c r="R397" s="77"/>
      <c r="S397" s="65"/>
      <c r="T397" s="65"/>
    </row>
    <row r="398" spans="1:20" ht="12.75">
      <c r="A398" s="65"/>
      <c r="E398" s="65"/>
      <c r="F398" s="65"/>
      <c r="K398" s="65"/>
      <c r="L398" s="77"/>
      <c r="M398" s="77"/>
      <c r="N398" s="77"/>
      <c r="O398" s="77"/>
      <c r="P398" s="77"/>
      <c r="Q398" s="77"/>
      <c r="R398" s="77"/>
      <c r="S398" s="65"/>
      <c r="T398" s="65"/>
    </row>
    <row r="399" spans="1:20" ht="12.75">
      <c r="A399" s="65"/>
      <c r="E399" s="65"/>
      <c r="F399" s="65"/>
      <c r="K399" s="65"/>
      <c r="L399" s="77"/>
      <c r="M399" s="77"/>
      <c r="N399" s="77"/>
      <c r="O399" s="77"/>
      <c r="P399" s="77"/>
      <c r="Q399" s="77"/>
      <c r="R399" s="77"/>
      <c r="S399" s="65"/>
      <c r="T399" s="65"/>
    </row>
    <row r="400" spans="1:20" ht="12.75">
      <c r="A400" s="65"/>
      <c r="E400" s="65"/>
      <c r="F400" s="65"/>
      <c r="K400" s="65"/>
      <c r="L400" s="77"/>
      <c r="M400" s="77"/>
      <c r="N400" s="77"/>
      <c r="O400" s="77"/>
      <c r="P400" s="77"/>
      <c r="Q400" s="77"/>
      <c r="R400" s="77"/>
      <c r="S400" s="65"/>
      <c r="T400" s="65"/>
    </row>
    <row r="401" spans="1:20" ht="12.75">
      <c r="A401" s="65"/>
      <c r="E401" s="65"/>
      <c r="F401" s="65"/>
      <c r="K401" s="65"/>
      <c r="L401" s="77"/>
      <c r="M401" s="77"/>
      <c r="N401" s="77"/>
      <c r="O401" s="77"/>
      <c r="P401" s="77"/>
      <c r="Q401" s="77"/>
      <c r="R401" s="77"/>
      <c r="S401" s="65"/>
      <c r="T401" s="65"/>
    </row>
    <row r="402" spans="1:20" ht="12.75">
      <c r="A402" s="65"/>
      <c r="E402" s="65"/>
      <c r="F402" s="65"/>
      <c r="K402" s="65"/>
      <c r="L402" s="77"/>
      <c r="M402" s="77"/>
      <c r="N402" s="77"/>
      <c r="O402" s="77"/>
      <c r="P402" s="77"/>
      <c r="Q402" s="77"/>
      <c r="R402" s="77"/>
      <c r="S402" s="65"/>
      <c r="T402" s="65"/>
    </row>
    <row r="403" spans="1:20" ht="12.75">
      <c r="A403" s="65"/>
      <c r="E403" s="65"/>
      <c r="F403" s="65"/>
      <c r="K403" s="65"/>
      <c r="L403" s="77"/>
      <c r="M403" s="77"/>
      <c r="N403" s="77"/>
      <c r="O403" s="77"/>
      <c r="P403" s="77"/>
      <c r="Q403" s="77"/>
      <c r="R403" s="77"/>
      <c r="S403" s="65"/>
      <c r="T403" s="65"/>
    </row>
    <row r="404" spans="1:20" ht="12.75">
      <c r="A404" s="65"/>
      <c r="E404" s="65"/>
      <c r="F404" s="65"/>
      <c r="K404" s="65"/>
      <c r="L404" s="77"/>
      <c r="M404" s="77"/>
      <c r="N404" s="77"/>
      <c r="O404" s="77"/>
      <c r="P404" s="77"/>
      <c r="Q404" s="77"/>
      <c r="R404" s="77"/>
      <c r="S404" s="65"/>
      <c r="T404" s="65"/>
    </row>
    <row r="405" spans="1:20" ht="12.75">
      <c r="A405" s="65"/>
      <c r="E405" s="65"/>
      <c r="F405" s="65"/>
      <c r="K405" s="65"/>
      <c r="L405" s="77"/>
      <c r="M405" s="77"/>
      <c r="N405" s="77"/>
      <c r="O405" s="77"/>
      <c r="P405" s="77"/>
      <c r="Q405" s="77"/>
      <c r="R405" s="77"/>
      <c r="S405" s="65"/>
      <c r="T405" s="65"/>
    </row>
    <row r="406" spans="1:20" ht="12.75">
      <c r="A406" s="65"/>
      <c r="E406" s="65"/>
      <c r="F406" s="65"/>
      <c r="K406" s="65"/>
      <c r="L406" s="77"/>
      <c r="M406" s="77"/>
      <c r="N406" s="77"/>
      <c r="O406" s="77"/>
      <c r="P406" s="77"/>
      <c r="Q406" s="77"/>
      <c r="R406" s="77"/>
      <c r="S406" s="65"/>
      <c r="T406" s="65"/>
    </row>
    <row r="407" spans="1:20" ht="12.75">
      <c r="A407" s="65"/>
      <c r="E407" s="65"/>
      <c r="F407" s="65"/>
      <c r="K407" s="65"/>
      <c r="L407" s="77"/>
      <c r="M407" s="77"/>
      <c r="N407" s="77"/>
      <c r="O407" s="77"/>
      <c r="P407" s="77"/>
      <c r="Q407" s="77"/>
      <c r="R407" s="77"/>
      <c r="S407" s="65"/>
      <c r="T407" s="65"/>
    </row>
    <row r="408" spans="1:20" ht="12.75">
      <c r="A408" s="65"/>
      <c r="E408" s="65"/>
      <c r="F408" s="65"/>
      <c r="K408" s="65"/>
      <c r="L408" s="77"/>
      <c r="M408" s="77"/>
      <c r="N408" s="77"/>
      <c r="O408" s="77"/>
      <c r="P408" s="77"/>
      <c r="Q408" s="77"/>
      <c r="R408" s="77"/>
      <c r="S408" s="65"/>
      <c r="T408" s="65"/>
    </row>
    <row r="409" spans="1:20" ht="12.75">
      <c r="A409" s="65"/>
      <c r="E409" s="65"/>
      <c r="F409" s="65"/>
      <c r="K409" s="65"/>
      <c r="L409" s="77"/>
      <c r="M409" s="77"/>
      <c r="N409" s="77"/>
      <c r="O409" s="77"/>
      <c r="P409" s="77"/>
      <c r="Q409" s="77"/>
      <c r="R409" s="77"/>
      <c r="S409" s="65"/>
      <c r="T409" s="65"/>
    </row>
    <row r="410" spans="1:20" ht="12.75">
      <c r="A410" s="65"/>
      <c r="E410" s="65"/>
      <c r="F410" s="65"/>
      <c r="K410" s="65"/>
      <c r="L410" s="77"/>
      <c r="M410" s="77"/>
      <c r="N410" s="77"/>
      <c r="O410" s="77"/>
      <c r="P410" s="77"/>
      <c r="Q410" s="77"/>
      <c r="R410" s="77"/>
      <c r="S410" s="65"/>
      <c r="T410" s="65"/>
    </row>
    <row r="411" spans="1:20" ht="12.75">
      <c r="A411" s="65"/>
      <c r="E411" s="65"/>
      <c r="F411" s="65"/>
      <c r="K411" s="65"/>
      <c r="L411" s="77"/>
      <c r="M411" s="77"/>
      <c r="N411" s="77"/>
      <c r="O411" s="77"/>
      <c r="P411" s="77"/>
      <c r="Q411" s="77"/>
      <c r="R411" s="77"/>
      <c r="S411" s="65"/>
      <c r="T411" s="65"/>
    </row>
    <row r="412" spans="1:20" ht="12.75">
      <c r="A412" s="65"/>
      <c r="E412" s="65"/>
      <c r="F412" s="65"/>
      <c r="K412" s="65"/>
      <c r="L412" s="77"/>
      <c r="M412" s="77"/>
      <c r="N412" s="77"/>
      <c r="O412" s="77"/>
      <c r="P412" s="77"/>
      <c r="Q412" s="77"/>
      <c r="R412" s="77"/>
      <c r="S412" s="65"/>
      <c r="T412" s="65"/>
    </row>
    <row r="413" spans="1:20" ht="12.75">
      <c r="A413" s="65"/>
      <c r="E413" s="65"/>
      <c r="F413" s="65"/>
      <c r="K413" s="65"/>
      <c r="L413" s="77"/>
      <c r="M413" s="77"/>
      <c r="N413" s="77"/>
      <c r="O413" s="77"/>
      <c r="P413" s="77"/>
      <c r="Q413" s="77"/>
      <c r="R413" s="77"/>
      <c r="S413" s="65"/>
      <c r="T413" s="65"/>
    </row>
    <row r="414" spans="1:20" ht="12.75">
      <c r="A414" s="65"/>
      <c r="E414" s="65"/>
      <c r="F414" s="65"/>
      <c r="K414" s="65"/>
      <c r="L414" s="77"/>
      <c r="M414" s="77"/>
      <c r="N414" s="77"/>
      <c r="O414" s="77"/>
      <c r="P414" s="77"/>
      <c r="Q414" s="77"/>
      <c r="R414" s="77"/>
      <c r="S414" s="65"/>
      <c r="T414" s="65"/>
    </row>
    <row r="415" spans="1:20" ht="12.75">
      <c r="A415" s="65"/>
      <c r="E415" s="65"/>
      <c r="F415" s="65"/>
      <c r="K415" s="65"/>
      <c r="L415" s="77"/>
      <c r="M415" s="77"/>
      <c r="N415" s="77"/>
      <c r="O415" s="77"/>
      <c r="P415" s="77"/>
      <c r="Q415" s="77"/>
      <c r="R415" s="77"/>
      <c r="S415" s="65"/>
      <c r="T415" s="65"/>
    </row>
    <row r="416" spans="1:20" ht="12.75">
      <c r="A416" s="65"/>
      <c r="E416" s="65"/>
      <c r="F416" s="65"/>
      <c r="K416" s="65"/>
      <c r="L416" s="77"/>
      <c r="M416" s="77"/>
      <c r="N416" s="77"/>
      <c r="O416" s="77"/>
      <c r="P416" s="77"/>
      <c r="Q416" s="77"/>
      <c r="R416" s="77"/>
      <c r="S416" s="65"/>
      <c r="T416" s="65"/>
    </row>
    <row r="417" spans="1:20" ht="12.75">
      <c r="A417" s="65"/>
      <c r="E417" s="65"/>
      <c r="F417" s="65"/>
      <c r="K417" s="65"/>
      <c r="L417" s="77"/>
      <c r="M417" s="77"/>
      <c r="N417" s="77"/>
      <c r="O417" s="77"/>
      <c r="P417" s="77"/>
      <c r="Q417" s="77"/>
      <c r="R417" s="77"/>
      <c r="S417" s="65"/>
      <c r="T417" s="65"/>
    </row>
    <row r="418" spans="1:20" ht="12.75">
      <c r="A418" s="65"/>
      <c r="E418" s="65"/>
      <c r="F418" s="65"/>
      <c r="K418" s="65"/>
      <c r="L418" s="77"/>
      <c r="M418" s="77"/>
      <c r="N418" s="77"/>
      <c r="O418" s="77"/>
      <c r="P418" s="77"/>
      <c r="Q418" s="77"/>
      <c r="R418" s="77"/>
      <c r="S418" s="65"/>
      <c r="T418" s="65"/>
    </row>
    <row r="419" spans="1:20" ht="12.75">
      <c r="A419" s="65"/>
      <c r="E419" s="65"/>
      <c r="F419" s="65"/>
      <c r="K419" s="65"/>
      <c r="L419" s="77"/>
      <c r="M419" s="77"/>
      <c r="N419" s="77"/>
      <c r="O419" s="77"/>
      <c r="P419" s="77"/>
      <c r="Q419" s="77"/>
      <c r="R419" s="77"/>
      <c r="S419" s="65"/>
      <c r="T419" s="65"/>
    </row>
    <row r="420" spans="1:20" ht="12.75">
      <c r="A420" s="65"/>
      <c r="E420" s="65"/>
      <c r="F420" s="65"/>
      <c r="K420" s="65"/>
      <c r="L420" s="77"/>
      <c r="M420" s="77"/>
      <c r="N420" s="77"/>
      <c r="O420" s="77"/>
      <c r="P420" s="77"/>
      <c r="Q420" s="77"/>
      <c r="R420" s="77"/>
      <c r="S420" s="65"/>
      <c r="T420" s="65"/>
    </row>
    <row r="421" spans="1:20" ht="12.75">
      <c r="A421" s="65"/>
      <c r="E421" s="65"/>
      <c r="F421" s="65"/>
      <c r="K421" s="65"/>
      <c r="L421" s="77"/>
      <c r="M421" s="77"/>
      <c r="N421" s="77"/>
      <c r="O421" s="77"/>
      <c r="P421" s="77"/>
      <c r="Q421" s="77"/>
      <c r="R421" s="77"/>
      <c r="S421" s="65"/>
      <c r="T421" s="65"/>
    </row>
    <row r="422" spans="1:20" ht="12.75">
      <c r="A422" s="65"/>
      <c r="E422" s="65"/>
      <c r="F422" s="65"/>
      <c r="K422" s="65"/>
      <c r="L422" s="77"/>
      <c r="M422" s="77"/>
      <c r="N422" s="77"/>
      <c r="O422" s="77"/>
      <c r="P422" s="77"/>
      <c r="Q422" s="77"/>
      <c r="R422" s="77"/>
      <c r="S422" s="65"/>
      <c r="T422" s="65"/>
    </row>
    <row r="423" spans="1:20" ht="12.75">
      <c r="A423" s="65"/>
      <c r="E423" s="65"/>
      <c r="F423" s="65"/>
      <c r="K423" s="65"/>
      <c r="L423" s="77"/>
      <c r="M423" s="77"/>
      <c r="N423" s="77"/>
      <c r="O423" s="77"/>
      <c r="P423" s="77"/>
      <c r="Q423" s="77"/>
      <c r="R423" s="77"/>
      <c r="S423" s="65"/>
      <c r="T423" s="65"/>
    </row>
    <row r="424" spans="1:20" ht="12.75">
      <c r="A424" s="65"/>
      <c r="E424" s="65"/>
      <c r="F424" s="65"/>
      <c r="K424" s="65"/>
      <c r="L424" s="77"/>
      <c r="M424" s="77"/>
      <c r="N424" s="77"/>
      <c r="O424" s="77"/>
      <c r="P424" s="77"/>
      <c r="Q424" s="77"/>
      <c r="R424" s="77"/>
      <c r="S424" s="65"/>
      <c r="T424" s="65"/>
    </row>
    <row r="425" spans="1:20" ht="12.75">
      <c r="A425" s="65"/>
      <c r="E425" s="65"/>
      <c r="F425" s="65"/>
      <c r="K425" s="65"/>
      <c r="L425" s="77"/>
      <c r="M425" s="77"/>
      <c r="N425" s="77"/>
      <c r="O425" s="77"/>
      <c r="P425" s="77"/>
      <c r="Q425" s="77"/>
      <c r="R425" s="77"/>
      <c r="S425" s="65"/>
      <c r="T425" s="65"/>
    </row>
    <row r="426" spans="1:20" ht="12.75">
      <c r="A426" s="65"/>
      <c r="E426" s="65"/>
      <c r="F426" s="65"/>
      <c r="K426" s="65"/>
      <c r="L426" s="77"/>
      <c r="M426" s="77"/>
      <c r="N426" s="77"/>
      <c r="O426" s="77"/>
      <c r="P426" s="77"/>
      <c r="Q426" s="77"/>
      <c r="R426" s="77"/>
      <c r="S426" s="65"/>
      <c r="T426" s="65"/>
    </row>
    <row r="427" spans="1:20" ht="12.75">
      <c r="A427" s="65"/>
      <c r="E427" s="65"/>
      <c r="F427" s="65"/>
      <c r="K427" s="65"/>
      <c r="L427" s="77"/>
      <c r="M427" s="77"/>
      <c r="N427" s="77"/>
      <c r="O427" s="77"/>
      <c r="P427" s="77"/>
      <c r="Q427" s="77"/>
      <c r="R427" s="77"/>
      <c r="S427" s="65"/>
      <c r="T427" s="65"/>
    </row>
    <row r="428" spans="1:20" ht="12.75">
      <c r="A428" s="65"/>
      <c r="E428" s="65"/>
      <c r="F428" s="65"/>
      <c r="K428" s="65"/>
      <c r="L428" s="77"/>
      <c r="M428" s="77"/>
      <c r="N428" s="77"/>
      <c r="O428" s="77"/>
      <c r="P428" s="77"/>
      <c r="Q428" s="77"/>
      <c r="R428" s="77"/>
      <c r="S428" s="65"/>
      <c r="T428" s="65"/>
    </row>
    <row r="429" spans="1:20" ht="12.75">
      <c r="A429" s="65"/>
      <c r="E429" s="65"/>
      <c r="F429" s="65"/>
      <c r="K429" s="65"/>
      <c r="L429" s="77"/>
      <c r="M429" s="77"/>
      <c r="N429" s="77"/>
      <c r="O429" s="77"/>
      <c r="P429" s="77"/>
      <c r="Q429" s="77"/>
      <c r="R429" s="77"/>
      <c r="S429" s="65"/>
      <c r="T429" s="65"/>
    </row>
    <row r="430" spans="1:20" ht="12.75">
      <c r="A430" s="65"/>
      <c r="E430" s="65"/>
      <c r="F430" s="65"/>
      <c r="K430" s="65"/>
      <c r="L430" s="77"/>
      <c r="M430" s="77"/>
      <c r="N430" s="77"/>
      <c r="O430" s="77"/>
      <c r="P430" s="77"/>
      <c r="Q430" s="77"/>
      <c r="R430" s="77"/>
      <c r="S430" s="65"/>
      <c r="T430" s="65"/>
    </row>
    <row r="431" spans="1:20" ht="12.75">
      <c r="A431" s="65"/>
      <c r="E431" s="65"/>
      <c r="F431" s="65"/>
      <c r="K431" s="65"/>
      <c r="L431" s="77"/>
      <c r="M431" s="77"/>
      <c r="N431" s="77"/>
      <c r="O431" s="77"/>
      <c r="P431" s="77"/>
      <c r="Q431" s="77"/>
      <c r="R431" s="77"/>
      <c r="S431" s="65"/>
      <c r="T431" s="65"/>
    </row>
    <row r="432" spans="1:20" ht="12.75">
      <c r="A432" s="65"/>
      <c r="E432" s="65"/>
      <c r="F432" s="65"/>
      <c r="K432" s="65"/>
      <c r="L432" s="77"/>
      <c r="M432" s="77"/>
      <c r="N432" s="77"/>
      <c r="O432" s="77"/>
      <c r="P432" s="77"/>
      <c r="Q432" s="77"/>
      <c r="R432" s="77"/>
      <c r="S432" s="65"/>
      <c r="T432" s="65"/>
    </row>
    <row r="433" spans="1:20" ht="12.75">
      <c r="A433" s="65"/>
      <c r="E433" s="65"/>
      <c r="F433" s="65"/>
      <c r="K433" s="65"/>
      <c r="L433" s="77"/>
      <c r="M433" s="77"/>
      <c r="N433" s="77"/>
      <c r="O433" s="77"/>
      <c r="P433" s="77"/>
      <c r="Q433" s="77"/>
      <c r="R433" s="77"/>
      <c r="S433" s="65"/>
      <c r="T433" s="65"/>
    </row>
    <row r="434" spans="1:20" ht="12.75">
      <c r="A434" s="65"/>
      <c r="E434" s="65"/>
      <c r="F434" s="65"/>
      <c r="K434" s="65"/>
      <c r="L434" s="77"/>
      <c r="M434" s="77"/>
      <c r="N434" s="77"/>
      <c r="O434" s="77"/>
      <c r="P434" s="77"/>
      <c r="Q434" s="77"/>
      <c r="R434" s="77"/>
      <c r="S434" s="65"/>
      <c r="T434" s="65"/>
    </row>
    <row r="435" spans="1:20" ht="12.75">
      <c r="A435" s="65"/>
      <c r="E435" s="65"/>
      <c r="F435" s="65"/>
      <c r="K435" s="65"/>
      <c r="L435" s="77"/>
      <c r="M435" s="77"/>
      <c r="N435" s="77"/>
      <c r="O435" s="77"/>
      <c r="P435" s="77"/>
      <c r="Q435" s="77"/>
      <c r="R435" s="77"/>
      <c r="S435" s="65"/>
      <c r="T435" s="65"/>
    </row>
    <row r="436" spans="1:20" ht="12.75">
      <c r="A436" s="65"/>
      <c r="E436" s="65"/>
      <c r="F436" s="65"/>
      <c r="K436" s="65"/>
      <c r="L436" s="77"/>
      <c r="M436" s="77"/>
      <c r="N436" s="77"/>
      <c r="O436" s="77"/>
      <c r="P436" s="77"/>
      <c r="Q436" s="77"/>
      <c r="R436" s="77"/>
      <c r="S436" s="65"/>
      <c r="T436" s="65"/>
    </row>
    <row r="437" spans="1:20" ht="12.75">
      <c r="A437" s="65"/>
      <c r="E437" s="65"/>
      <c r="F437" s="65"/>
      <c r="K437" s="65"/>
      <c r="L437" s="77"/>
      <c r="M437" s="77"/>
      <c r="N437" s="77"/>
      <c r="O437" s="77"/>
      <c r="P437" s="77"/>
      <c r="Q437" s="77"/>
      <c r="R437" s="77"/>
      <c r="S437" s="65"/>
      <c r="T437" s="65"/>
    </row>
    <row r="438" spans="1:20" ht="12.75">
      <c r="A438" s="65"/>
      <c r="E438" s="65"/>
      <c r="F438" s="65"/>
      <c r="K438" s="65"/>
      <c r="L438" s="77"/>
      <c r="M438" s="77"/>
      <c r="N438" s="77"/>
      <c r="O438" s="77"/>
      <c r="P438" s="77"/>
      <c r="Q438" s="77"/>
      <c r="R438" s="77"/>
      <c r="S438" s="65"/>
      <c r="T438" s="65"/>
    </row>
    <row r="439" spans="1:20" ht="12.75">
      <c r="A439" s="65"/>
      <c r="E439" s="65"/>
      <c r="F439" s="65"/>
      <c r="K439" s="65"/>
      <c r="L439" s="77"/>
      <c r="M439" s="77"/>
      <c r="N439" s="77"/>
      <c r="O439" s="77"/>
      <c r="P439" s="77"/>
      <c r="Q439" s="77"/>
      <c r="R439" s="77"/>
      <c r="S439" s="65"/>
      <c r="T439" s="65"/>
    </row>
    <row r="440" spans="1:20" ht="12.75">
      <c r="A440" s="65"/>
      <c r="E440" s="65"/>
      <c r="F440" s="65"/>
      <c r="K440" s="65"/>
      <c r="L440" s="77"/>
      <c r="M440" s="77"/>
      <c r="N440" s="77"/>
      <c r="O440" s="77"/>
      <c r="P440" s="77"/>
      <c r="Q440" s="77"/>
      <c r="R440" s="77"/>
      <c r="S440" s="65"/>
      <c r="T440" s="65"/>
    </row>
    <row r="441" spans="1:20" ht="12.75">
      <c r="A441" s="65"/>
      <c r="E441" s="65"/>
      <c r="F441" s="65"/>
      <c r="K441" s="65"/>
      <c r="L441" s="77"/>
      <c r="M441" s="77"/>
      <c r="N441" s="77"/>
      <c r="O441" s="77"/>
      <c r="P441" s="77"/>
      <c r="Q441" s="77"/>
      <c r="R441" s="77"/>
      <c r="S441" s="65"/>
      <c r="T441" s="65"/>
    </row>
    <row r="442" spans="1:20" ht="12.75">
      <c r="A442" s="65"/>
      <c r="E442" s="65"/>
      <c r="F442" s="65"/>
      <c r="K442" s="65"/>
      <c r="L442" s="77"/>
      <c r="M442" s="77"/>
      <c r="N442" s="77"/>
      <c r="O442" s="77"/>
      <c r="P442" s="77"/>
      <c r="Q442" s="77"/>
      <c r="R442" s="77"/>
      <c r="S442" s="65"/>
      <c r="T442" s="65"/>
    </row>
    <row r="443" spans="1:20" ht="12.75">
      <c r="A443" s="65"/>
      <c r="E443" s="65"/>
      <c r="F443" s="65"/>
      <c r="K443" s="65"/>
      <c r="L443" s="77"/>
      <c r="M443" s="77"/>
      <c r="N443" s="77"/>
      <c r="O443" s="77"/>
      <c r="P443" s="77"/>
      <c r="Q443" s="77"/>
      <c r="R443" s="77"/>
      <c r="S443" s="65"/>
      <c r="T443" s="65"/>
    </row>
    <row r="444" spans="1:20" ht="12.75">
      <c r="A444" s="65"/>
      <c r="E444" s="65"/>
      <c r="F444" s="65"/>
      <c r="K444" s="65"/>
      <c r="L444" s="77"/>
      <c r="M444" s="77"/>
      <c r="N444" s="77"/>
      <c r="O444" s="77"/>
      <c r="P444" s="77"/>
      <c r="Q444" s="77"/>
      <c r="R444" s="77"/>
      <c r="S444" s="65"/>
      <c r="T444" s="65"/>
    </row>
    <row r="445" spans="1:20" ht="12.75">
      <c r="A445" s="65"/>
      <c r="E445" s="65"/>
      <c r="F445" s="65"/>
      <c r="K445" s="65"/>
      <c r="L445" s="77"/>
      <c r="M445" s="77"/>
      <c r="N445" s="77"/>
      <c r="O445" s="77"/>
      <c r="P445" s="77"/>
      <c r="Q445" s="77"/>
      <c r="R445" s="77"/>
      <c r="S445" s="65"/>
      <c r="T445" s="65"/>
    </row>
    <row r="446" spans="1:20" ht="12.75">
      <c r="A446" s="65"/>
      <c r="E446" s="65"/>
      <c r="F446" s="65"/>
      <c r="K446" s="65"/>
      <c r="L446" s="77"/>
      <c r="M446" s="77"/>
      <c r="N446" s="77"/>
      <c r="O446" s="77"/>
      <c r="P446" s="77"/>
      <c r="Q446" s="77"/>
      <c r="R446" s="77"/>
      <c r="S446" s="65"/>
      <c r="T446" s="65"/>
    </row>
    <row r="447" spans="1:20" ht="12.75">
      <c r="A447" s="65"/>
      <c r="E447" s="65"/>
      <c r="F447" s="65"/>
      <c r="K447" s="65"/>
      <c r="L447" s="77"/>
      <c r="M447" s="77"/>
      <c r="N447" s="77"/>
      <c r="O447" s="77"/>
      <c r="P447" s="77"/>
      <c r="Q447" s="77"/>
      <c r="R447" s="77"/>
      <c r="S447" s="65"/>
      <c r="T447" s="65"/>
    </row>
    <row r="448" spans="1:20" ht="12.75">
      <c r="A448" s="65"/>
      <c r="E448" s="65"/>
      <c r="F448" s="65"/>
      <c r="K448" s="65"/>
      <c r="L448" s="77"/>
      <c r="M448" s="77"/>
      <c r="N448" s="77"/>
      <c r="O448" s="77"/>
      <c r="P448" s="77"/>
      <c r="Q448" s="77"/>
      <c r="R448" s="77"/>
      <c r="S448" s="65"/>
      <c r="T448" s="65"/>
    </row>
    <row r="449" spans="1:20" ht="12.75">
      <c r="A449" s="65"/>
      <c r="E449" s="65"/>
      <c r="F449" s="65"/>
      <c r="K449" s="65"/>
      <c r="L449" s="77"/>
      <c r="M449" s="77"/>
      <c r="N449" s="77"/>
      <c r="O449" s="77"/>
      <c r="P449" s="77"/>
      <c r="Q449" s="77"/>
      <c r="R449" s="77"/>
      <c r="S449" s="65"/>
      <c r="T449" s="65"/>
    </row>
    <row r="450" spans="1:20" ht="12.75">
      <c r="A450" s="65"/>
      <c r="E450" s="65"/>
      <c r="F450" s="65"/>
      <c r="K450" s="65"/>
      <c r="L450" s="77"/>
      <c r="M450" s="77"/>
      <c r="N450" s="77"/>
      <c r="O450" s="77"/>
      <c r="P450" s="77"/>
      <c r="Q450" s="77"/>
      <c r="R450" s="77"/>
      <c r="S450" s="65"/>
      <c r="T450" s="65"/>
    </row>
    <row r="451" spans="1:20" ht="12.75">
      <c r="A451" s="65"/>
      <c r="E451" s="65"/>
      <c r="F451" s="65"/>
      <c r="K451" s="65"/>
      <c r="L451" s="77"/>
      <c r="M451" s="77"/>
      <c r="N451" s="77"/>
      <c r="O451" s="77"/>
      <c r="P451" s="77"/>
      <c r="Q451" s="77"/>
      <c r="R451" s="77"/>
      <c r="S451" s="65"/>
      <c r="T451" s="65"/>
    </row>
    <row r="452" spans="1:20" ht="12.75">
      <c r="A452" s="65"/>
      <c r="E452" s="65"/>
      <c r="F452" s="65"/>
      <c r="K452" s="65"/>
      <c r="L452" s="77"/>
      <c r="M452" s="77"/>
      <c r="N452" s="77"/>
      <c r="O452" s="77"/>
      <c r="P452" s="77"/>
      <c r="Q452" s="77"/>
      <c r="R452" s="77"/>
      <c r="S452" s="65"/>
      <c r="T452" s="65"/>
    </row>
    <row r="453" spans="1:20" ht="12.75">
      <c r="A453" s="65"/>
      <c r="E453" s="65"/>
      <c r="F453" s="65"/>
      <c r="K453" s="65"/>
      <c r="L453" s="77"/>
      <c r="M453" s="77"/>
      <c r="N453" s="77"/>
      <c r="O453" s="77"/>
      <c r="P453" s="77"/>
      <c r="Q453" s="77"/>
      <c r="R453" s="77"/>
      <c r="S453" s="65"/>
      <c r="T453" s="65"/>
    </row>
    <row r="454" spans="1:20" ht="12.75">
      <c r="A454" s="65"/>
      <c r="E454" s="65"/>
      <c r="F454" s="65"/>
      <c r="K454" s="65"/>
      <c r="L454" s="77"/>
      <c r="M454" s="77"/>
      <c r="N454" s="77"/>
      <c r="O454" s="77"/>
      <c r="P454" s="77"/>
      <c r="Q454" s="77"/>
      <c r="R454" s="77"/>
      <c r="S454" s="65"/>
      <c r="T454" s="65"/>
    </row>
    <row r="455" spans="1:20" ht="12.75">
      <c r="A455" s="65"/>
      <c r="E455" s="65"/>
      <c r="F455" s="65"/>
      <c r="K455" s="65"/>
      <c r="L455" s="77"/>
      <c r="M455" s="77"/>
      <c r="N455" s="77"/>
      <c r="O455" s="77"/>
      <c r="P455" s="77"/>
      <c r="Q455" s="77"/>
      <c r="R455" s="77"/>
      <c r="S455" s="65"/>
      <c r="T455" s="65"/>
    </row>
    <row r="456" spans="1:20" ht="12.75">
      <c r="A456" s="65"/>
      <c r="E456" s="65"/>
      <c r="F456" s="65"/>
      <c r="K456" s="65"/>
      <c r="L456" s="77"/>
      <c r="M456" s="77"/>
      <c r="N456" s="77"/>
      <c r="O456" s="77"/>
      <c r="P456" s="77"/>
      <c r="Q456" s="77"/>
      <c r="R456" s="77"/>
      <c r="S456" s="65"/>
      <c r="T456" s="65"/>
    </row>
    <row r="457" spans="1:20" ht="12.75">
      <c r="A457" s="65"/>
      <c r="E457" s="65"/>
      <c r="F457" s="65"/>
      <c r="K457" s="65"/>
      <c r="L457" s="77"/>
      <c r="M457" s="77"/>
      <c r="N457" s="77"/>
      <c r="O457" s="77"/>
      <c r="P457" s="77"/>
      <c r="Q457" s="77"/>
      <c r="R457" s="77"/>
      <c r="S457" s="65"/>
      <c r="T457" s="65"/>
    </row>
    <row r="458" spans="1:20" ht="12.75">
      <c r="A458" s="65"/>
      <c r="E458" s="65"/>
      <c r="F458" s="65"/>
      <c r="K458" s="65"/>
      <c r="L458" s="77"/>
      <c r="M458" s="77"/>
      <c r="N458" s="77"/>
      <c r="O458" s="77"/>
      <c r="P458" s="77"/>
      <c r="Q458" s="77"/>
      <c r="R458" s="77"/>
      <c r="S458" s="65"/>
      <c r="T458" s="65"/>
    </row>
    <row r="459" spans="1:20" ht="12.75">
      <c r="A459" s="65"/>
      <c r="E459" s="65"/>
      <c r="F459" s="65"/>
      <c r="K459" s="65"/>
      <c r="L459" s="77"/>
      <c r="M459" s="77"/>
      <c r="N459" s="77"/>
      <c r="O459" s="77"/>
      <c r="P459" s="77"/>
      <c r="Q459" s="77"/>
      <c r="R459" s="77"/>
      <c r="S459" s="65"/>
      <c r="T459" s="65"/>
    </row>
    <row r="460" spans="1:20" ht="12.75">
      <c r="A460" s="65"/>
      <c r="E460" s="65"/>
      <c r="F460" s="65"/>
      <c r="K460" s="65"/>
      <c r="L460" s="77"/>
      <c r="M460" s="77"/>
      <c r="N460" s="77"/>
      <c r="O460" s="77"/>
      <c r="P460" s="77"/>
      <c r="Q460" s="77"/>
      <c r="R460" s="77"/>
      <c r="S460" s="65"/>
      <c r="T460" s="65"/>
    </row>
    <row r="461" spans="1:20" ht="12.75">
      <c r="A461" s="65"/>
      <c r="E461" s="65"/>
      <c r="F461" s="65"/>
      <c r="K461" s="65"/>
      <c r="L461" s="77"/>
      <c r="M461" s="77"/>
      <c r="N461" s="77"/>
      <c r="O461" s="77"/>
      <c r="P461" s="77"/>
      <c r="Q461" s="77"/>
      <c r="R461" s="77"/>
      <c r="S461" s="65"/>
      <c r="T461" s="65"/>
    </row>
    <row r="462" spans="1:20" ht="12.75">
      <c r="A462" s="65"/>
      <c r="E462" s="65"/>
      <c r="F462" s="65"/>
      <c r="K462" s="65"/>
      <c r="L462" s="77"/>
      <c r="M462" s="77"/>
      <c r="N462" s="77"/>
      <c r="O462" s="77"/>
      <c r="P462" s="77"/>
      <c r="Q462" s="77"/>
      <c r="R462" s="77"/>
      <c r="S462" s="65"/>
      <c r="T462" s="65"/>
    </row>
    <row r="463" spans="1:20" ht="12.75">
      <c r="A463" s="65"/>
      <c r="E463" s="65"/>
      <c r="F463" s="65"/>
      <c r="K463" s="65"/>
      <c r="L463" s="77"/>
      <c r="M463" s="77"/>
      <c r="N463" s="77"/>
      <c r="O463" s="77"/>
      <c r="P463" s="77"/>
      <c r="Q463" s="77"/>
      <c r="R463" s="77"/>
      <c r="S463" s="65"/>
      <c r="T463" s="65"/>
    </row>
    <row r="464" spans="1:20" ht="12.75">
      <c r="A464" s="65"/>
      <c r="E464" s="65"/>
      <c r="F464" s="65"/>
      <c r="K464" s="65"/>
      <c r="L464" s="77"/>
      <c r="M464" s="77"/>
      <c r="N464" s="77"/>
      <c r="O464" s="77"/>
      <c r="P464" s="77"/>
      <c r="Q464" s="77"/>
      <c r="R464" s="77"/>
      <c r="S464" s="65"/>
      <c r="T464" s="65"/>
    </row>
    <row r="465" spans="1:20" ht="12.75">
      <c r="A465" s="65"/>
      <c r="E465" s="65"/>
      <c r="F465" s="65"/>
      <c r="K465" s="65"/>
      <c r="L465" s="77"/>
      <c r="M465" s="77"/>
      <c r="N465" s="77"/>
      <c r="O465" s="77"/>
      <c r="P465" s="77"/>
      <c r="Q465" s="77"/>
      <c r="R465" s="77"/>
      <c r="S465" s="65"/>
      <c r="T465" s="65"/>
    </row>
    <row r="466" spans="1:20" ht="12.75">
      <c r="A466" s="65"/>
      <c r="E466" s="65"/>
      <c r="F466" s="65"/>
      <c r="K466" s="65"/>
      <c r="L466" s="77"/>
      <c r="M466" s="77"/>
      <c r="N466" s="77"/>
      <c r="O466" s="77"/>
      <c r="P466" s="77"/>
      <c r="Q466" s="77"/>
      <c r="R466" s="77"/>
      <c r="S466" s="65"/>
      <c r="T466" s="65"/>
    </row>
    <row r="467" spans="1:20" ht="12.75">
      <c r="A467" s="65"/>
      <c r="E467" s="65"/>
      <c r="F467" s="65"/>
      <c r="K467" s="65"/>
      <c r="L467" s="77"/>
      <c r="M467" s="77"/>
      <c r="N467" s="77"/>
      <c r="O467" s="77"/>
      <c r="P467" s="77"/>
      <c r="Q467" s="77"/>
      <c r="R467" s="77"/>
      <c r="S467" s="65"/>
      <c r="T467" s="65"/>
    </row>
    <row r="468" spans="1:20" ht="12.75">
      <c r="A468" s="65"/>
      <c r="E468" s="65"/>
      <c r="F468" s="65"/>
      <c r="K468" s="65"/>
      <c r="L468" s="77"/>
      <c r="M468" s="77"/>
      <c r="N468" s="77"/>
      <c r="O468" s="77"/>
      <c r="P468" s="77"/>
      <c r="Q468" s="77"/>
      <c r="R468" s="77"/>
      <c r="S468" s="65"/>
      <c r="T468" s="65"/>
    </row>
    <row r="469" spans="1:20" ht="12.75">
      <c r="A469" s="65"/>
      <c r="E469" s="65"/>
      <c r="F469" s="65"/>
      <c r="K469" s="65"/>
      <c r="L469" s="77"/>
      <c r="M469" s="77"/>
      <c r="N469" s="77"/>
      <c r="O469" s="77"/>
      <c r="P469" s="77"/>
      <c r="Q469" s="77"/>
      <c r="R469" s="77"/>
      <c r="S469" s="65"/>
      <c r="T469" s="65"/>
    </row>
    <row r="470" spans="1:20" ht="12.75">
      <c r="A470" s="65"/>
      <c r="E470" s="65"/>
      <c r="F470" s="65"/>
      <c r="K470" s="65"/>
      <c r="L470" s="77"/>
      <c r="M470" s="77"/>
      <c r="N470" s="77"/>
      <c r="O470" s="77"/>
      <c r="P470" s="77"/>
      <c r="Q470" s="77"/>
      <c r="R470" s="77"/>
      <c r="S470" s="65"/>
      <c r="T470" s="65"/>
    </row>
    <row r="471" spans="1:20" ht="12.75">
      <c r="A471" s="65"/>
      <c r="E471" s="65"/>
      <c r="F471" s="65"/>
      <c r="K471" s="65"/>
      <c r="L471" s="77"/>
      <c r="M471" s="77"/>
      <c r="N471" s="77"/>
      <c r="O471" s="77"/>
      <c r="P471" s="77"/>
      <c r="Q471" s="77"/>
      <c r="R471" s="77"/>
      <c r="S471" s="65"/>
      <c r="T471" s="65"/>
    </row>
    <row r="472" spans="1:20" ht="12.75">
      <c r="A472" s="65"/>
      <c r="E472" s="65"/>
      <c r="F472" s="65"/>
      <c r="K472" s="65"/>
      <c r="L472" s="77"/>
      <c r="M472" s="77"/>
      <c r="N472" s="77"/>
      <c r="O472" s="77"/>
      <c r="P472" s="77"/>
      <c r="Q472" s="77"/>
      <c r="R472" s="77"/>
      <c r="S472" s="65"/>
      <c r="T472" s="65"/>
    </row>
    <row r="473" spans="1:20" ht="12.75">
      <c r="A473" s="65"/>
      <c r="E473" s="65"/>
      <c r="F473" s="65"/>
      <c r="K473" s="65"/>
      <c r="L473" s="77"/>
      <c r="M473" s="77"/>
      <c r="N473" s="77"/>
      <c r="O473" s="77"/>
      <c r="P473" s="77"/>
      <c r="Q473" s="77"/>
      <c r="R473" s="77"/>
      <c r="S473" s="65"/>
      <c r="T473" s="65"/>
    </row>
    <row r="474" spans="1:20" ht="12.75">
      <c r="A474" s="65"/>
      <c r="E474" s="65"/>
      <c r="F474" s="65"/>
      <c r="K474" s="65"/>
      <c r="L474" s="77"/>
      <c r="M474" s="77"/>
      <c r="N474" s="77"/>
      <c r="O474" s="77"/>
      <c r="P474" s="77"/>
      <c r="Q474" s="77"/>
      <c r="R474" s="77"/>
      <c r="S474" s="65"/>
      <c r="T474" s="65"/>
    </row>
    <row r="475" spans="1:20" ht="12.75">
      <c r="A475" s="65"/>
      <c r="E475" s="65"/>
      <c r="F475" s="65"/>
      <c r="K475" s="65"/>
      <c r="L475" s="77"/>
      <c r="M475" s="77"/>
      <c r="N475" s="77"/>
      <c r="O475" s="77"/>
      <c r="P475" s="77"/>
      <c r="Q475" s="77"/>
      <c r="R475" s="77"/>
      <c r="S475" s="65"/>
      <c r="T475" s="65"/>
    </row>
    <row r="476" spans="1:20" ht="12.75">
      <c r="A476" s="65"/>
      <c r="E476" s="65"/>
      <c r="F476" s="65"/>
      <c r="K476" s="65"/>
      <c r="L476" s="77"/>
      <c r="M476" s="77"/>
      <c r="N476" s="77"/>
      <c r="O476" s="77"/>
      <c r="P476" s="77"/>
      <c r="Q476" s="77"/>
      <c r="R476" s="77"/>
      <c r="S476" s="65"/>
      <c r="T476" s="65"/>
    </row>
    <row r="477" spans="1:20" ht="12.75">
      <c r="A477" s="65"/>
      <c r="E477" s="65"/>
      <c r="F477" s="65"/>
      <c r="K477" s="65"/>
      <c r="L477" s="77"/>
      <c r="M477" s="77"/>
      <c r="N477" s="77"/>
      <c r="O477" s="77"/>
      <c r="P477" s="77"/>
      <c r="Q477" s="77"/>
      <c r="R477" s="77"/>
      <c r="S477" s="65"/>
      <c r="T477" s="65"/>
    </row>
    <row r="478" spans="1:20" ht="12.75">
      <c r="A478" s="65"/>
      <c r="E478" s="65"/>
      <c r="F478" s="65"/>
      <c r="K478" s="65"/>
      <c r="L478" s="77"/>
      <c r="M478" s="77"/>
      <c r="N478" s="77"/>
      <c r="O478" s="77"/>
      <c r="P478" s="77"/>
      <c r="Q478" s="77"/>
      <c r="R478" s="77"/>
      <c r="S478" s="65"/>
      <c r="T478" s="65"/>
    </row>
    <row r="479" spans="1:20" ht="12.75">
      <c r="A479" s="65"/>
      <c r="E479" s="65"/>
      <c r="F479" s="65"/>
      <c r="K479" s="65"/>
      <c r="L479" s="77"/>
      <c r="M479" s="77"/>
      <c r="N479" s="77"/>
      <c r="O479" s="77"/>
      <c r="P479" s="77"/>
      <c r="Q479" s="77"/>
      <c r="R479" s="77"/>
      <c r="S479" s="65"/>
      <c r="T479" s="65"/>
    </row>
    <row r="480" spans="1:20" ht="12.75">
      <c r="A480" s="65"/>
      <c r="E480" s="65"/>
      <c r="F480" s="65"/>
      <c r="K480" s="65"/>
      <c r="L480" s="77"/>
      <c r="M480" s="77"/>
      <c r="N480" s="77"/>
      <c r="O480" s="77"/>
      <c r="P480" s="77"/>
      <c r="Q480" s="77"/>
      <c r="R480" s="77"/>
      <c r="S480" s="65"/>
      <c r="T480" s="65"/>
    </row>
    <row r="481" spans="1:20" ht="12.75">
      <c r="A481" s="65"/>
      <c r="E481" s="65"/>
      <c r="F481" s="65"/>
      <c r="K481" s="65"/>
      <c r="L481" s="77"/>
      <c r="M481" s="77"/>
      <c r="N481" s="77"/>
      <c r="O481" s="77"/>
      <c r="P481" s="77"/>
      <c r="Q481" s="77"/>
      <c r="R481" s="77"/>
      <c r="S481" s="65"/>
      <c r="T481" s="65"/>
    </row>
    <row r="482" spans="1:20" ht="12.75">
      <c r="A482" s="65"/>
      <c r="E482" s="65"/>
      <c r="F482" s="65"/>
      <c r="K482" s="65"/>
      <c r="L482" s="77"/>
      <c r="M482" s="77"/>
      <c r="N482" s="77"/>
      <c r="O482" s="77"/>
      <c r="P482" s="77"/>
      <c r="Q482" s="77"/>
      <c r="R482" s="77"/>
      <c r="S482" s="65"/>
      <c r="T482" s="65"/>
    </row>
    <row r="483" spans="1:20" ht="12.75">
      <c r="A483" s="65"/>
      <c r="E483" s="65"/>
      <c r="F483" s="65"/>
      <c r="K483" s="65"/>
      <c r="L483" s="77"/>
      <c r="M483" s="77"/>
      <c r="N483" s="77"/>
      <c r="O483" s="77"/>
      <c r="P483" s="77"/>
      <c r="Q483" s="77"/>
      <c r="R483" s="77"/>
      <c r="S483" s="65"/>
      <c r="T483" s="65"/>
    </row>
    <row r="484" spans="1:20" ht="12.75">
      <c r="A484" s="65"/>
      <c r="E484" s="65"/>
      <c r="F484" s="65"/>
      <c r="K484" s="65"/>
      <c r="L484" s="77"/>
      <c r="M484" s="77"/>
      <c r="N484" s="77"/>
      <c r="O484" s="77"/>
      <c r="P484" s="77"/>
      <c r="Q484" s="77"/>
      <c r="R484" s="77"/>
      <c r="S484" s="65"/>
      <c r="T484" s="65"/>
    </row>
    <row r="485" spans="1:20" ht="12.75">
      <c r="A485" s="65"/>
      <c r="E485" s="65"/>
      <c r="F485" s="65"/>
      <c r="K485" s="65"/>
      <c r="L485" s="77"/>
      <c r="M485" s="77"/>
      <c r="N485" s="77"/>
      <c r="O485" s="77"/>
      <c r="P485" s="77"/>
      <c r="Q485" s="77"/>
      <c r="R485" s="77"/>
      <c r="S485" s="65"/>
      <c r="T485" s="65"/>
    </row>
    <row r="486" spans="1:20" ht="12.75">
      <c r="A486" s="65"/>
      <c r="E486" s="65"/>
      <c r="F486" s="65"/>
      <c r="K486" s="65"/>
      <c r="L486" s="77"/>
      <c r="M486" s="77"/>
      <c r="N486" s="77"/>
      <c r="O486" s="77"/>
      <c r="P486" s="77"/>
      <c r="Q486" s="77"/>
      <c r="R486" s="77"/>
      <c r="S486" s="65"/>
      <c r="T486" s="65"/>
    </row>
    <row r="487" spans="1:20" ht="12.75">
      <c r="A487" s="65"/>
      <c r="E487" s="65"/>
      <c r="F487" s="65"/>
      <c r="K487" s="65"/>
      <c r="L487" s="77"/>
      <c r="M487" s="77"/>
      <c r="N487" s="77"/>
      <c r="O487" s="77"/>
      <c r="P487" s="77"/>
      <c r="Q487" s="77"/>
      <c r="R487" s="77"/>
      <c r="S487" s="65"/>
      <c r="T487" s="65"/>
    </row>
    <row r="488" spans="1:20" ht="12.75">
      <c r="A488" s="65"/>
      <c r="E488" s="65"/>
      <c r="F488" s="65"/>
      <c r="K488" s="65"/>
      <c r="L488" s="77"/>
      <c r="M488" s="77"/>
      <c r="N488" s="77"/>
      <c r="O488" s="77"/>
      <c r="P488" s="77"/>
      <c r="Q488" s="77"/>
      <c r="R488" s="77"/>
      <c r="S488" s="65"/>
      <c r="T488" s="65"/>
    </row>
    <row r="489" spans="1:20" ht="12.75">
      <c r="A489" s="65"/>
      <c r="E489" s="65"/>
      <c r="F489" s="65"/>
      <c r="K489" s="65"/>
      <c r="L489" s="77"/>
      <c r="M489" s="77"/>
      <c r="N489" s="77"/>
      <c r="O489" s="77"/>
      <c r="P489" s="77"/>
      <c r="Q489" s="77"/>
      <c r="R489" s="77"/>
      <c r="S489" s="65"/>
      <c r="T489" s="65"/>
    </row>
    <row r="490" spans="1:20" ht="12.75">
      <c r="A490" s="65"/>
      <c r="E490" s="65"/>
      <c r="F490" s="65"/>
      <c r="K490" s="65"/>
      <c r="L490" s="77"/>
      <c r="M490" s="77"/>
      <c r="N490" s="77"/>
      <c r="O490" s="77"/>
      <c r="P490" s="77"/>
      <c r="Q490" s="77"/>
      <c r="R490" s="77"/>
      <c r="S490" s="65"/>
      <c r="T490" s="65"/>
    </row>
    <row r="491" spans="1:20" ht="12.75">
      <c r="A491" s="65"/>
      <c r="E491" s="65"/>
      <c r="F491" s="65"/>
      <c r="K491" s="65"/>
      <c r="L491" s="77"/>
      <c r="M491" s="77"/>
      <c r="N491" s="77"/>
      <c r="O491" s="77"/>
      <c r="P491" s="77"/>
      <c r="Q491" s="77"/>
      <c r="R491" s="77"/>
      <c r="S491" s="65"/>
      <c r="T491" s="65"/>
    </row>
    <row r="492" spans="1:20" ht="12.75">
      <c r="A492" s="65"/>
      <c r="E492" s="65"/>
      <c r="F492" s="65"/>
      <c r="K492" s="65"/>
      <c r="L492" s="77"/>
      <c r="M492" s="77"/>
      <c r="N492" s="77"/>
      <c r="O492" s="77"/>
      <c r="P492" s="77"/>
      <c r="Q492" s="77"/>
      <c r="R492" s="77"/>
      <c r="S492" s="65"/>
      <c r="T492" s="65"/>
    </row>
    <row r="493" spans="1:20" ht="12.75">
      <c r="A493" s="65"/>
      <c r="E493" s="65"/>
      <c r="F493" s="65"/>
      <c r="K493" s="65"/>
      <c r="L493" s="77"/>
      <c r="M493" s="77"/>
      <c r="N493" s="77"/>
      <c r="O493" s="77"/>
      <c r="P493" s="77"/>
      <c r="Q493" s="77"/>
      <c r="R493" s="77"/>
      <c r="S493" s="65"/>
      <c r="T493" s="65"/>
    </row>
    <row r="494" spans="1:20" ht="12.75">
      <c r="A494" s="65"/>
      <c r="E494" s="65"/>
      <c r="F494" s="65"/>
      <c r="K494" s="65"/>
      <c r="L494" s="77"/>
      <c r="M494" s="77"/>
      <c r="N494" s="77"/>
      <c r="O494" s="77"/>
      <c r="P494" s="77"/>
      <c r="Q494" s="77"/>
      <c r="R494" s="77"/>
      <c r="S494" s="65"/>
      <c r="T494" s="65"/>
    </row>
    <row r="495" spans="1:20" ht="12.75">
      <c r="A495" s="65"/>
      <c r="E495" s="65"/>
      <c r="F495" s="65"/>
      <c r="K495" s="65"/>
      <c r="L495" s="77"/>
      <c r="M495" s="77"/>
      <c r="N495" s="77"/>
      <c r="O495" s="77"/>
      <c r="P495" s="77"/>
      <c r="Q495" s="77"/>
      <c r="R495" s="77"/>
      <c r="S495" s="65"/>
      <c r="T495" s="65"/>
    </row>
    <row r="496" spans="1:20" ht="12.75">
      <c r="A496" s="65"/>
      <c r="E496" s="65"/>
      <c r="F496" s="65"/>
      <c r="K496" s="65"/>
      <c r="L496" s="77"/>
      <c r="M496" s="77"/>
      <c r="N496" s="77"/>
      <c r="O496" s="77"/>
      <c r="P496" s="77"/>
      <c r="Q496" s="77"/>
      <c r="R496" s="77"/>
      <c r="S496" s="65"/>
      <c r="T496" s="65"/>
    </row>
    <row r="497" spans="1:20" ht="12.75">
      <c r="A497" s="65"/>
      <c r="E497" s="65"/>
      <c r="F497" s="65"/>
      <c r="K497" s="65"/>
      <c r="L497" s="77"/>
      <c r="M497" s="77"/>
      <c r="N497" s="77"/>
      <c r="O497" s="77"/>
      <c r="P497" s="77"/>
      <c r="Q497" s="77"/>
      <c r="R497" s="77"/>
      <c r="S497" s="65"/>
      <c r="T497" s="65"/>
    </row>
    <row r="498" spans="1:20" ht="12.75">
      <c r="A498" s="65"/>
      <c r="E498" s="65"/>
      <c r="F498" s="65"/>
      <c r="K498" s="65"/>
      <c r="L498" s="77"/>
      <c r="M498" s="77"/>
      <c r="N498" s="77"/>
      <c r="O498" s="77"/>
      <c r="P498" s="77"/>
      <c r="Q498" s="77"/>
      <c r="R498" s="77"/>
      <c r="S498" s="65"/>
      <c r="T498" s="65"/>
    </row>
    <row r="499" spans="1:20" ht="12.75">
      <c r="A499" s="65"/>
      <c r="E499" s="65"/>
      <c r="F499" s="65"/>
      <c r="K499" s="65"/>
      <c r="L499" s="77"/>
      <c r="M499" s="77"/>
      <c r="N499" s="77"/>
      <c r="O499" s="77"/>
      <c r="P499" s="77"/>
      <c r="Q499" s="77"/>
      <c r="R499" s="77"/>
      <c r="S499" s="65"/>
      <c r="T499" s="65"/>
    </row>
    <row r="500" spans="1:20" ht="12.75">
      <c r="A500" s="65"/>
      <c r="E500" s="65"/>
      <c r="F500" s="65"/>
      <c r="K500" s="65"/>
      <c r="L500" s="77"/>
      <c r="M500" s="77"/>
      <c r="N500" s="77"/>
      <c r="O500" s="77"/>
      <c r="P500" s="77"/>
      <c r="Q500" s="77"/>
      <c r="R500" s="77"/>
      <c r="S500" s="65"/>
      <c r="T500" s="65"/>
    </row>
    <row r="501" spans="1:20" ht="12.75">
      <c r="A501" s="65"/>
      <c r="E501" s="65"/>
      <c r="F501" s="65"/>
      <c r="K501" s="65"/>
      <c r="L501" s="77"/>
      <c r="M501" s="77"/>
      <c r="N501" s="77"/>
      <c r="O501" s="77"/>
      <c r="P501" s="77"/>
      <c r="Q501" s="77"/>
      <c r="R501" s="77"/>
      <c r="S501" s="65"/>
      <c r="T501" s="65"/>
    </row>
    <row r="502" spans="1:20" ht="12.75">
      <c r="A502" s="65"/>
      <c r="E502" s="65"/>
      <c r="F502" s="65"/>
      <c r="K502" s="65"/>
      <c r="L502" s="77"/>
      <c r="M502" s="77"/>
      <c r="N502" s="77"/>
      <c r="O502" s="77"/>
      <c r="P502" s="77"/>
      <c r="Q502" s="77"/>
      <c r="R502" s="77"/>
      <c r="S502" s="65"/>
      <c r="T502" s="65"/>
    </row>
    <row r="503" spans="1:20" ht="12.75">
      <c r="A503" s="65"/>
      <c r="E503" s="65"/>
      <c r="F503" s="65"/>
      <c r="K503" s="65"/>
      <c r="L503" s="77"/>
      <c r="M503" s="77"/>
      <c r="N503" s="77"/>
      <c r="O503" s="77"/>
      <c r="P503" s="77"/>
      <c r="Q503" s="77"/>
      <c r="R503" s="77"/>
      <c r="S503" s="65"/>
      <c r="T503" s="65"/>
    </row>
    <row r="504" spans="1:20" ht="12.75">
      <c r="A504" s="65"/>
      <c r="E504" s="65"/>
      <c r="F504" s="65"/>
      <c r="K504" s="65"/>
      <c r="L504" s="77"/>
      <c r="M504" s="77"/>
      <c r="N504" s="77"/>
      <c r="O504" s="77"/>
      <c r="P504" s="77"/>
      <c r="Q504" s="77"/>
      <c r="R504" s="77"/>
      <c r="S504" s="65"/>
      <c r="T504" s="65"/>
    </row>
    <row r="505" spans="1:20" ht="12.75">
      <c r="A505" s="65"/>
      <c r="E505" s="65"/>
      <c r="F505" s="65"/>
      <c r="K505" s="65"/>
      <c r="L505" s="77"/>
      <c r="M505" s="77"/>
      <c r="N505" s="77"/>
      <c r="O505" s="77"/>
      <c r="P505" s="77"/>
      <c r="Q505" s="77"/>
      <c r="R505" s="77"/>
      <c r="S505" s="65"/>
      <c r="T505" s="65"/>
    </row>
    <row r="506" spans="1:20" ht="12.75">
      <c r="A506" s="65"/>
      <c r="E506" s="65"/>
      <c r="F506" s="65"/>
      <c r="K506" s="65"/>
      <c r="L506" s="77"/>
      <c r="M506" s="77"/>
      <c r="N506" s="77"/>
      <c r="O506" s="77"/>
      <c r="P506" s="77"/>
      <c r="Q506" s="77"/>
      <c r="R506" s="77"/>
      <c r="S506" s="65"/>
      <c r="T506" s="65"/>
    </row>
    <row r="507" spans="1:20" ht="12.75">
      <c r="A507" s="65"/>
      <c r="E507" s="65"/>
      <c r="F507" s="65"/>
      <c r="K507" s="65"/>
      <c r="L507" s="77"/>
      <c r="M507" s="77"/>
      <c r="N507" s="77"/>
      <c r="O507" s="77"/>
      <c r="P507" s="77"/>
      <c r="Q507" s="77"/>
      <c r="R507" s="77"/>
      <c r="S507" s="65"/>
      <c r="T507" s="65"/>
    </row>
    <row r="508" spans="1:20" ht="12.75">
      <c r="A508" s="65"/>
      <c r="E508" s="65"/>
      <c r="F508" s="65"/>
      <c r="K508" s="65"/>
      <c r="L508" s="77"/>
      <c r="M508" s="77"/>
      <c r="N508" s="77"/>
      <c r="O508" s="77"/>
      <c r="P508" s="77"/>
      <c r="Q508" s="77"/>
      <c r="R508" s="77"/>
      <c r="S508" s="65"/>
      <c r="T508" s="65"/>
    </row>
    <row r="509" spans="1:20" ht="12.75">
      <c r="A509" s="65"/>
      <c r="E509" s="65"/>
      <c r="F509" s="65"/>
      <c r="K509" s="65"/>
      <c r="L509" s="77"/>
      <c r="M509" s="77"/>
      <c r="N509" s="77"/>
      <c r="O509" s="77"/>
      <c r="P509" s="77"/>
      <c r="Q509" s="77"/>
      <c r="R509" s="77"/>
      <c r="S509" s="65"/>
      <c r="T509" s="65"/>
    </row>
    <row r="510" spans="1:20" ht="12.75">
      <c r="A510" s="65"/>
      <c r="E510" s="65"/>
      <c r="F510" s="65"/>
      <c r="K510" s="65"/>
      <c r="L510" s="77"/>
      <c r="M510" s="77"/>
      <c r="N510" s="77"/>
      <c r="O510" s="77"/>
      <c r="P510" s="77"/>
      <c r="Q510" s="77"/>
      <c r="R510" s="77"/>
      <c r="S510" s="65"/>
      <c r="T510" s="65"/>
    </row>
    <row r="511" spans="1:20" ht="12.75">
      <c r="A511" s="65"/>
      <c r="E511" s="65"/>
      <c r="F511" s="65"/>
      <c r="K511" s="65"/>
      <c r="L511" s="77"/>
      <c r="M511" s="77"/>
      <c r="N511" s="77"/>
      <c r="O511" s="77"/>
      <c r="P511" s="77"/>
      <c r="Q511" s="77"/>
      <c r="R511" s="77"/>
      <c r="S511" s="65"/>
      <c r="T511" s="65"/>
    </row>
    <row r="512" spans="1:20" ht="12.75">
      <c r="A512" s="65"/>
      <c r="E512" s="65"/>
      <c r="F512" s="65"/>
      <c r="K512" s="65"/>
      <c r="L512" s="77"/>
      <c r="M512" s="77"/>
      <c r="N512" s="77"/>
      <c r="O512" s="77"/>
      <c r="P512" s="77"/>
      <c r="Q512" s="77"/>
      <c r="R512" s="77"/>
      <c r="S512" s="65"/>
      <c r="T512" s="65"/>
    </row>
    <row r="513" spans="1:20" ht="12.75">
      <c r="A513" s="65"/>
      <c r="E513" s="65"/>
      <c r="F513" s="65"/>
      <c r="K513" s="65"/>
      <c r="L513" s="77"/>
      <c r="M513" s="77"/>
      <c r="N513" s="77"/>
      <c r="O513" s="77"/>
      <c r="P513" s="77"/>
      <c r="Q513" s="77"/>
      <c r="R513" s="77"/>
      <c r="S513" s="65"/>
      <c r="T513" s="65"/>
    </row>
    <row r="514" spans="1:20" ht="12.75">
      <c r="A514" s="65"/>
      <c r="E514" s="65"/>
      <c r="F514" s="65"/>
      <c r="K514" s="65"/>
      <c r="L514" s="77"/>
      <c r="M514" s="77"/>
      <c r="N514" s="77"/>
      <c r="O514" s="77"/>
      <c r="P514" s="77"/>
      <c r="Q514" s="77"/>
      <c r="R514" s="77"/>
      <c r="S514" s="65"/>
      <c r="T514" s="65"/>
    </row>
    <row r="515" spans="1:20" ht="12.75">
      <c r="A515" s="65"/>
      <c r="E515" s="65"/>
      <c r="F515" s="65"/>
      <c r="K515" s="65"/>
      <c r="L515" s="77"/>
      <c r="M515" s="77"/>
      <c r="N515" s="77"/>
      <c r="O515" s="77"/>
      <c r="P515" s="77"/>
      <c r="Q515" s="77"/>
      <c r="R515" s="77"/>
      <c r="S515" s="65"/>
      <c r="T515" s="65"/>
    </row>
    <row r="516" spans="1:20" ht="12.75">
      <c r="A516" s="65"/>
      <c r="E516" s="65"/>
      <c r="F516" s="65"/>
      <c r="K516" s="65"/>
      <c r="L516" s="77"/>
      <c r="M516" s="77"/>
      <c r="N516" s="77"/>
      <c r="O516" s="77"/>
      <c r="P516" s="77"/>
      <c r="Q516" s="77"/>
      <c r="R516" s="77"/>
      <c r="S516" s="65"/>
      <c r="T516" s="65"/>
    </row>
    <row r="517" spans="1:20" ht="12.75">
      <c r="A517" s="65"/>
      <c r="E517" s="65"/>
      <c r="F517" s="65"/>
      <c r="K517" s="65"/>
      <c r="L517" s="77"/>
      <c r="M517" s="77"/>
      <c r="N517" s="77"/>
      <c r="O517" s="77"/>
      <c r="P517" s="77"/>
      <c r="Q517" s="77"/>
      <c r="R517" s="77"/>
      <c r="S517" s="65"/>
      <c r="T517" s="65"/>
    </row>
    <row r="518" spans="1:20" ht="12.75">
      <c r="A518" s="65"/>
      <c r="E518" s="65"/>
      <c r="F518" s="65"/>
      <c r="K518" s="65"/>
      <c r="L518" s="77"/>
      <c r="M518" s="77"/>
      <c r="N518" s="77"/>
      <c r="O518" s="77"/>
      <c r="P518" s="77"/>
      <c r="Q518" s="77"/>
      <c r="R518" s="77"/>
      <c r="S518" s="65"/>
      <c r="T518" s="65"/>
    </row>
    <row r="519" spans="1:20" ht="12.75">
      <c r="A519" s="65"/>
      <c r="E519" s="65"/>
      <c r="F519" s="65"/>
      <c r="K519" s="65"/>
      <c r="L519" s="77"/>
      <c r="M519" s="77"/>
      <c r="N519" s="77"/>
      <c r="O519" s="77"/>
      <c r="P519" s="77"/>
      <c r="Q519" s="77"/>
      <c r="R519" s="77"/>
      <c r="S519" s="65"/>
      <c r="T519" s="65"/>
    </row>
    <row r="520" spans="1:20" ht="12.75">
      <c r="A520" s="65"/>
      <c r="E520" s="65"/>
      <c r="F520" s="65"/>
      <c r="K520" s="65"/>
      <c r="L520" s="77"/>
      <c r="M520" s="77"/>
      <c r="N520" s="77"/>
      <c r="O520" s="77"/>
      <c r="P520" s="77"/>
      <c r="Q520" s="77"/>
      <c r="R520" s="77"/>
      <c r="S520" s="65"/>
      <c r="T520" s="65"/>
    </row>
    <row r="521" spans="1:20" ht="12.75">
      <c r="A521" s="65"/>
      <c r="E521" s="65"/>
      <c r="F521" s="65"/>
      <c r="K521" s="65"/>
      <c r="L521" s="77"/>
      <c r="M521" s="77"/>
      <c r="N521" s="77"/>
      <c r="O521" s="77"/>
      <c r="P521" s="77"/>
      <c r="Q521" s="77"/>
      <c r="R521" s="77"/>
      <c r="S521" s="65"/>
      <c r="T521" s="65"/>
    </row>
    <row r="522" spans="1:20" ht="12.75">
      <c r="A522" s="65"/>
      <c r="E522" s="65"/>
      <c r="F522" s="65"/>
      <c r="K522" s="65"/>
      <c r="L522" s="77"/>
      <c r="M522" s="77"/>
      <c r="N522" s="77"/>
      <c r="O522" s="77"/>
      <c r="P522" s="77"/>
      <c r="Q522" s="77"/>
      <c r="R522" s="77"/>
      <c r="S522" s="65"/>
      <c r="T522" s="65"/>
    </row>
    <row r="523" spans="1:20" ht="12.75">
      <c r="A523" s="65"/>
      <c r="E523" s="65"/>
      <c r="F523" s="65"/>
      <c r="K523" s="65"/>
      <c r="L523" s="77"/>
      <c r="M523" s="77"/>
      <c r="N523" s="77"/>
      <c r="O523" s="77"/>
      <c r="P523" s="77"/>
      <c r="Q523" s="77"/>
      <c r="R523" s="77"/>
      <c r="S523" s="65"/>
      <c r="T523" s="65"/>
    </row>
    <row r="524" spans="1:20" ht="12.75">
      <c r="A524" s="65"/>
      <c r="E524" s="65"/>
      <c r="F524" s="65"/>
      <c r="K524" s="65"/>
      <c r="L524" s="77"/>
      <c r="M524" s="77"/>
      <c r="N524" s="77"/>
      <c r="O524" s="77"/>
      <c r="P524" s="77"/>
      <c r="Q524" s="77"/>
      <c r="R524" s="77"/>
      <c r="S524" s="65"/>
      <c r="T524" s="65"/>
    </row>
    <row r="525" spans="1:20" ht="12.75">
      <c r="A525" s="65"/>
      <c r="E525" s="65"/>
      <c r="F525" s="65"/>
      <c r="K525" s="65"/>
      <c r="L525" s="77"/>
      <c r="M525" s="77"/>
      <c r="N525" s="77"/>
      <c r="O525" s="77"/>
      <c r="P525" s="77"/>
      <c r="Q525" s="77"/>
      <c r="R525" s="77"/>
      <c r="S525" s="65"/>
      <c r="T525" s="65"/>
    </row>
    <row r="526" spans="1:20" ht="12.75">
      <c r="A526" s="65"/>
      <c r="E526" s="65"/>
      <c r="F526" s="65"/>
      <c r="K526" s="65"/>
      <c r="L526" s="77"/>
      <c r="M526" s="77"/>
      <c r="N526" s="77"/>
      <c r="O526" s="77"/>
      <c r="P526" s="77"/>
      <c r="Q526" s="77"/>
      <c r="R526" s="77"/>
      <c r="S526" s="65"/>
      <c r="T526" s="65"/>
    </row>
    <row r="527" spans="1:20" ht="12.75">
      <c r="A527" s="65"/>
      <c r="E527" s="65"/>
      <c r="F527" s="65"/>
      <c r="K527" s="65"/>
      <c r="L527" s="77"/>
      <c r="M527" s="77"/>
      <c r="N527" s="77"/>
      <c r="O527" s="77"/>
      <c r="P527" s="77"/>
      <c r="Q527" s="77"/>
      <c r="R527" s="77"/>
      <c r="S527" s="65"/>
      <c r="T527" s="65"/>
    </row>
    <row r="528" spans="1:20" ht="12.75">
      <c r="A528" s="65"/>
      <c r="E528" s="65"/>
      <c r="F528" s="65"/>
      <c r="K528" s="65"/>
      <c r="L528" s="77"/>
      <c r="M528" s="77"/>
      <c r="N528" s="77"/>
      <c r="O528" s="77"/>
      <c r="P528" s="77"/>
      <c r="Q528" s="77"/>
      <c r="R528" s="77"/>
      <c r="S528" s="65"/>
      <c r="T528" s="65"/>
    </row>
    <row r="529" spans="1:20" ht="12.75">
      <c r="A529" s="65"/>
      <c r="E529" s="65"/>
      <c r="F529" s="65"/>
      <c r="K529" s="65"/>
      <c r="L529" s="77"/>
      <c r="M529" s="77"/>
      <c r="N529" s="77"/>
      <c r="O529" s="77"/>
      <c r="P529" s="77"/>
      <c r="Q529" s="77"/>
      <c r="R529" s="77"/>
      <c r="S529" s="65"/>
      <c r="T529" s="65"/>
    </row>
    <row r="530" spans="1:20" ht="12.75">
      <c r="A530" s="65"/>
      <c r="E530" s="65"/>
      <c r="F530" s="65"/>
      <c r="K530" s="65"/>
      <c r="L530" s="77"/>
      <c r="M530" s="77"/>
      <c r="N530" s="77"/>
      <c r="O530" s="77"/>
      <c r="P530" s="77"/>
      <c r="Q530" s="77"/>
      <c r="R530" s="77"/>
      <c r="S530" s="65"/>
      <c r="T530" s="65"/>
    </row>
    <row r="531" spans="1:20" ht="12.75">
      <c r="A531" s="65"/>
      <c r="E531" s="65"/>
      <c r="F531" s="65"/>
      <c r="K531" s="65"/>
      <c r="L531" s="77"/>
      <c r="M531" s="77"/>
      <c r="N531" s="77"/>
      <c r="O531" s="77"/>
      <c r="P531" s="77"/>
      <c r="Q531" s="77"/>
      <c r="R531" s="77"/>
      <c r="S531" s="65"/>
      <c r="T531" s="65"/>
    </row>
    <row r="532" spans="1:20" ht="12.75">
      <c r="A532" s="65"/>
      <c r="E532" s="65"/>
      <c r="F532" s="65"/>
      <c r="K532" s="65"/>
      <c r="L532" s="77"/>
      <c r="M532" s="77"/>
      <c r="N532" s="77"/>
      <c r="O532" s="77"/>
      <c r="P532" s="77"/>
      <c r="Q532" s="77"/>
      <c r="R532" s="77"/>
      <c r="S532" s="65"/>
      <c r="T532" s="65"/>
    </row>
    <row r="533" spans="1:20" ht="12.75">
      <c r="A533" s="65"/>
      <c r="E533" s="65"/>
      <c r="F533" s="65"/>
      <c r="K533" s="65"/>
      <c r="L533" s="77"/>
      <c r="M533" s="77"/>
      <c r="N533" s="77"/>
      <c r="O533" s="77"/>
      <c r="P533" s="77"/>
      <c r="Q533" s="77"/>
      <c r="R533" s="77"/>
      <c r="S533" s="65"/>
      <c r="T533" s="65"/>
    </row>
    <row r="534" spans="1:20" ht="12.75">
      <c r="A534" s="65"/>
      <c r="E534" s="65"/>
      <c r="F534" s="65"/>
      <c r="K534" s="65"/>
      <c r="L534" s="77"/>
      <c r="M534" s="77"/>
      <c r="N534" s="77"/>
      <c r="O534" s="77"/>
      <c r="P534" s="77"/>
      <c r="Q534" s="77"/>
      <c r="R534" s="77"/>
      <c r="S534" s="65"/>
      <c r="T534" s="65"/>
    </row>
    <row r="535" spans="1:20" ht="12.75">
      <c r="A535" s="65"/>
      <c r="E535" s="65"/>
      <c r="F535" s="65"/>
      <c r="K535" s="65"/>
      <c r="L535" s="77"/>
      <c r="M535" s="77"/>
      <c r="N535" s="77"/>
      <c r="O535" s="77"/>
      <c r="P535" s="77"/>
      <c r="Q535" s="77"/>
      <c r="R535" s="77"/>
      <c r="S535" s="65"/>
      <c r="T535" s="65"/>
    </row>
    <row r="536" spans="1:20" ht="12.75">
      <c r="A536" s="65"/>
      <c r="E536" s="65"/>
      <c r="F536" s="65"/>
      <c r="K536" s="65"/>
      <c r="L536" s="77"/>
      <c r="M536" s="77"/>
      <c r="N536" s="77"/>
      <c r="O536" s="77"/>
      <c r="P536" s="77"/>
      <c r="Q536" s="77"/>
      <c r="R536" s="77"/>
      <c r="S536" s="65"/>
      <c r="T536" s="65"/>
    </row>
    <row r="537" spans="1:20" ht="12.75">
      <c r="A537" s="65"/>
      <c r="E537" s="65"/>
      <c r="F537" s="65"/>
      <c r="K537" s="65"/>
      <c r="L537" s="77"/>
      <c r="M537" s="77"/>
      <c r="N537" s="77"/>
      <c r="O537" s="77"/>
      <c r="P537" s="77"/>
      <c r="Q537" s="77"/>
      <c r="R537" s="77"/>
      <c r="S537" s="65"/>
      <c r="T537" s="65"/>
    </row>
    <row r="538" spans="1:20" ht="12.75">
      <c r="A538" s="65"/>
      <c r="E538" s="65"/>
      <c r="F538" s="65"/>
      <c r="K538" s="65"/>
      <c r="L538" s="77"/>
      <c r="M538" s="77"/>
      <c r="N538" s="77"/>
      <c r="O538" s="77"/>
      <c r="P538" s="77"/>
      <c r="Q538" s="77"/>
      <c r="R538" s="77"/>
      <c r="S538" s="65"/>
      <c r="T538" s="65"/>
    </row>
    <row r="539" spans="1:20" ht="12.75">
      <c r="A539" s="65"/>
      <c r="E539" s="65"/>
      <c r="F539" s="65"/>
      <c r="K539" s="65"/>
      <c r="L539" s="77"/>
      <c r="M539" s="77"/>
      <c r="N539" s="77"/>
      <c r="O539" s="77"/>
      <c r="P539" s="77"/>
      <c r="Q539" s="77"/>
      <c r="R539" s="77"/>
      <c r="S539" s="65"/>
      <c r="T539" s="65"/>
    </row>
    <row r="540" spans="1:20" ht="12.75">
      <c r="A540" s="65"/>
      <c r="E540" s="65"/>
      <c r="F540" s="65"/>
      <c r="K540" s="65"/>
      <c r="L540" s="77"/>
      <c r="M540" s="77"/>
      <c r="N540" s="77"/>
      <c r="O540" s="77"/>
      <c r="P540" s="77"/>
      <c r="Q540" s="77"/>
      <c r="R540" s="77"/>
      <c r="S540" s="65"/>
      <c r="T540" s="65"/>
    </row>
    <row r="541" spans="1:20" ht="12.75">
      <c r="A541" s="65"/>
      <c r="E541" s="65"/>
      <c r="F541" s="65"/>
      <c r="K541" s="65"/>
      <c r="L541" s="77"/>
      <c r="M541" s="77"/>
      <c r="N541" s="77"/>
      <c r="O541" s="77"/>
      <c r="P541" s="77"/>
      <c r="Q541" s="77"/>
      <c r="R541" s="77"/>
      <c r="S541" s="65"/>
      <c r="T541" s="65"/>
    </row>
    <row r="542" spans="1:20" ht="12.75">
      <c r="A542" s="65"/>
      <c r="E542" s="65"/>
      <c r="F542" s="65"/>
      <c r="K542" s="65"/>
      <c r="L542" s="77"/>
      <c r="M542" s="77"/>
      <c r="N542" s="77"/>
      <c r="O542" s="77"/>
      <c r="P542" s="77"/>
      <c r="Q542" s="77"/>
      <c r="R542" s="77"/>
      <c r="S542" s="65"/>
      <c r="T542" s="65"/>
    </row>
    <row r="543" spans="1:20" ht="12.75">
      <c r="A543" s="65"/>
      <c r="E543" s="65"/>
      <c r="F543" s="65"/>
      <c r="K543" s="65"/>
      <c r="L543" s="77"/>
      <c r="M543" s="77"/>
      <c r="N543" s="77"/>
      <c r="O543" s="77"/>
      <c r="P543" s="77"/>
      <c r="Q543" s="77"/>
      <c r="R543" s="77"/>
      <c r="S543" s="65"/>
      <c r="T543" s="65"/>
    </row>
    <row r="544" spans="1:20" ht="12.75">
      <c r="A544" s="65"/>
      <c r="E544" s="65"/>
      <c r="F544" s="65"/>
      <c r="K544" s="65"/>
      <c r="L544" s="77"/>
      <c r="M544" s="77"/>
      <c r="N544" s="77"/>
      <c r="O544" s="77"/>
      <c r="P544" s="77"/>
      <c r="Q544" s="77"/>
      <c r="R544" s="77"/>
      <c r="S544" s="65"/>
      <c r="T544" s="65"/>
    </row>
    <row r="545" spans="1:20" ht="12.75">
      <c r="A545" s="65"/>
      <c r="E545" s="65"/>
      <c r="F545" s="65"/>
      <c r="K545" s="65"/>
      <c r="L545" s="77"/>
      <c r="M545" s="77"/>
      <c r="N545" s="77"/>
      <c r="O545" s="77"/>
      <c r="P545" s="77"/>
      <c r="Q545" s="77"/>
      <c r="R545" s="77"/>
      <c r="S545" s="65"/>
      <c r="T545" s="65"/>
    </row>
    <row r="546" spans="1:20" ht="12.75">
      <c r="A546" s="65"/>
      <c r="E546" s="65"/>
      <c r="F546" s="65"/>
      <c r="K546" s="65"/>
      <c r="L546" s="77"/>
      <c r="M546" s="77"/>
      <c r="N546" s="77"/>
      <c r="O546" s="77"/>
      <c r="P546" s="77"/>
      <c r="Q546" s="77"/>
      <c r="R546" s="77"/>
      <c r="S546" s="65"/>
      <c r="T546" s="65"/>
    </row>
    <row r="547" spans="1:20" ht="12.75">
      <c r="A547" s="65"/>
      <c r="E547" s="65"/>
      <c r="F547" s="65"/>
      <c r="K547" s="65"/>
      <c r="L547" s="77"/>
      <c r="M547" s="77"/>
      <c r="N547" s="77"/>
      <c r="O547" s="77"/>
      <c r="P547" s="77"/>
      <c r="Q547" s="77"/>
      <c r="R547" s="77"/>
      <c r="S547" s="65"/>
      <c r="T547" s="65"/>
    </row>
    <row r="548" spans="1:20" ht="12.75">
      <c r="A548" s="65"/>
      <c r="E548" s="65"/>
      <c r="F548" s="65"/>
      <c r="K548" s="65"/>
      <c r="L548" s="77"/>
      <c r="M548" s="77"/>
      <c r="N548" s="77"/>
      <c r="O548" s="77"/>
      <c r="P548" s="77"/>
      <c r="Q548" s="77"/>
      <c r="R548" s="77"/>
      <c r="S548" s="65"/>
      <c r="T548" s="65"/>
    </row>
    <row r="549" spans="1:20" ht="12.75">
      <c r="A549" s="65"/>
      <c r="E549" s="65"/>
      <c r="F549" s="65"/>
      <c r="K549" s="65"/>
      <c r="L549" s="77"/>
      <c r="M549" s="77"/>
      <c r="N549" s="77"/>
      <c r="O549" s="77"/>
      <c r="P549" s="77"/>
      <c r="Q549" s="77"/>
      <c r="R549" s="77"/>
      <c r="S549" s="65"/>
      <c r="T549" s="65"/>
    </row>
    <row r="550" spans="1:20" ht="12.75">
      <c r="A550" s="65"/>
      <c r="E550" s="65"/>
      <c r="F550" s="65"/>
      <c r="K550" s="65"/>
      <c r="L550" s="77"/>
      <c r="M550" s="77"/>
      <c r="N550" s="77"/>
      <c r="O550" s="77"/>
      <c r="P550" s="77"/>
      <c r="Q550" s="77"/>
      <c r="R550" s="77"/>
      <c r="S550" s="65"/>
      <c r="T550" s="65"/>
    </row>
    <row r="551" spans="1:20" ht="12.75">
      <c r="A551" s="65"/>
      <c r="E551" s="65"/>
      <c r="F551" s="65"/>
      <c r="K551" s="65"/>
      <c r="L551" s="77"/>
      <c r="M551" s="77"/>
      <c r="N551" s="77"/>
      <c r="O551" s="77"/>
      <c r="P551" s="77"/>
      <c r="Q551" s="77"/>
      <c r="R551" s="77"/>
      <c r="S551" s="65"/>
      <c r="T551" s="65"/>
    </row>
    <row r="552" spans="1:20" ht="12.75">
      <c r="A552" s="65"/>
      <c r="E552" s="65"/>
      <c r="F552" s="65"/>
      <c r="K552" s="65"/>
      <c r="L552" s="77"/>
      <c r="M552" s="77"/>
      <c r="N552" s="77"/>
      <c r="O552" s="77"/>
      <c r="P552" s="77"/>
      <c r="Q552" s="77"/>
      <c r="R552" s="77"/>
      <c r="S552" s="65"/>
      <c r="T552" s="65"/>
    </row>
    <row r="553" spans="1:20" ht="12.75">
      <c r="A553" s="65"/>
      <c r="E553" s="65"/>
      <c r="F553" s="65"/>
      <c r="K553" s="65"/>
      <c r="L553" s="77"/>
      <c r="M553" s="77"/>
      <c r="N553" s="77"/>
      <c r="O553" s="77"/>
      <c r="P553" s="77"/>
      <c r="Q553" s="77"/>
      <c r="R553" s="77"/>
      <c r="S553" s="65"/>
      <c r="T553" s="65"/>
    </row>
    <row r="554" spans="1:20" ht="12.75">
      <c r="A554" s="65"/>
      <c r="E554" s="65"/>
      <c r="F554" s="65"/>
      <c r="K554" s="65"/>
      <c r="L554" s="77"/>
      <c r="M554" s="77"/>
      <c r="N554" s="77"/>
      <c r="O554" s="77"/>
      <c r="P554" s="77"/>
      <c r="Q554" s="77"/>
      <c r="R554" s="77"/>
      <c r="S554" s="65"/>
      <c r="T554" s="65"/>
    </row>
    <row r="555" spans="1:20" ht="12.75">
      <c r="A555" s="65"/>
      <c r="E555" s="65"/>
      <c r="F555" s="65"/>
      <c r="K555" s="65"/>
      <c r="L555" s="77"/>
      <c r="M555" s="77"/>
      <c r="N555" s="77"/>
      <c r="O555" s="77"/>
      <c r="P555" s="77"/>
      <c r="Q555" s="77"/>
      <c r="R555" s="77"/>
      <c r="S555" s="65"/>
      <c r="T555" s="65"/>
    </row>
    <row r="556" spans="1:20" ht="12.75">
      <c r="A556" s="65"/>
      <c r="E556" s="65"/>
      <c r="F556" s="65"/>
      <c r="K556" s="65"/>
      <c r="L556" s="77"/>
      <c r="M556" s="77"/>
      <c r="N556" s="77"/>
      <c r="O556" s="77"/>
      <c r="P556" s="77"/>
      <c r="Q556" s="77"/>
      <c r="R556" s="77"/>
      <c r="S556" s="65"/>
      <c r="T556" s="65"/>
    </row>
    <row r="557" spans="1:20" ht="12.75">
      <c r="A557" s="65"/>
      <c r="E557" s="65"/>
      <c r="F557" s="65"/>
      <c r="K557" s="65"/>
      <c r="L557" s="77"/>
      <c r="M557" s="77"/>
      <c r="N557" s="77"/>
      <c r="O557" s="77"/>
      <c r="P557" s="77"/>
      <c r="Q557" s="77"/>
      <c r="R557" s="77"/>
      <c r="S557" s="65"/>
      <c r="T557" s="65"/>
    </row>
    <row r="558" spans="1:20" ht="12.75">
      <c r="A558" s="65"/>
      <c r="E558" s="65"/>
      <c r="F558" s="65"/>
      <c r="K558" s="65"/>
      <c r="L558" s="77"/>
      <c r="M558" s="77"/>
      <c r="N558" s="77"/>
      <c r="O558" s="77"/>
      <c r="P558" s="77"/>
      <c r="Q558" s="77"/>
      <c r="R558" s="77"/>
      <c r="S558" s="65"/>
      <c r="T558" s="65"/>
    </row>
    <row r="559" spans="1:20" ht="12.75">
      <c r="A559" s="65"/>
      <c r="E559" s="65"/>
      <c r="F559" s="65"/>
      <c r="K559" s="65"/>
      <c r="L559" s="77"/>
      <c r="M559" s="77"/>
      <c r="N559" s="77"/>
      <c r="O559" s="77"/>
      <c r="P559" s="77"/>
      <c r="Q559" s="77"/>
      <c r="R559" s="77"/>
      <c r="S559" s="65"/>
      <c r="T559" s="65"/>
    </row>
    <row r="560" spans="1:20" ht="12.75">
      <c r="A560" s="65"/>
      <c r="E560" s="65"/>
      <c r="F560" s="65"/>
      <c r="K560" s="65"/>
      <c r="L560" s="77"/>
      <c r="M560" s="77"/>
      <c r="N560" s="77"/>
      <c r="O560" s="77"/>
      <c r="P560" s="77"/>
      <c r="Q560" s="77"/>
      <c r="R560" s="77"/>
      <c r="S560" s="65"/>
      <c r="T560" s="65"/>
    </row>
    <row r="561" spans="1:20" ht="12.75">
      <c r="A561" s="65"/>
      <c r="E561" s="65"/>
      <c r="F561" s="65"/>
      <c r="K561" s="65"/>
      <c r="L561" s="77"/>
      <c r="M561" s="77"/>
      <c r="N561" s="77"/>
      <c r="O561" s="77"/>
      <c r="P561" s="77"/>
      <c r="Q561" s="77"/>
      <c r="R561" s="77"/>
      <c r="S561" s="65"/>
      <c r="T561" s="65"/>
    </row>
    <row r="562" spans="1:20" ht="12.75">
      <c r="A562" s="65"/>
      <c r="E562" s="65"/>
      <c r="F562" s="65"/>
      <c r="K562" s="65"/>
      <c r="L562" s="77"/>
      <c r="M562" s="77"/>
      <c r="N562" s="77"/>
      <c r="O562" s="77"/>
      <c r="P562" s="77"/>
      <c r="Q562" s="77"/>
      <c r="R562" s="77"/>
      <c r="S562" s="65"/>
      <c r="T562" s="65"/>
    </row>
    <row r="563" spans="1:20" ht="12.75">
      <c r="A563" s="65"/>
      <c r="E563" s="65"/>
      <c r="F563" s="65"/>
      <c r="K563" s="65"/>
      <c r="L563" s="77"/>
      <c r="M563" s="77"/>
      <c r="N563" s="77"/>
      <c r="O563" s="77"/>
      <c r="P563" s="77"/>
      <c r="Q563" s="77"/>
      <c r="R563" s="77"/>
      <c r="S563" s="65"/>
      <c r="T563" s="65"/>
    </row>
    <row r="564" spans="1:20" ht="12.75">
      <c r="A564" s="65"/>
      <c r="E564" s="65"/>
      <c r="F564" s="65"/>
      <c r="K564" s="65"/>
      <c r="L564" s="77"/>
      <c r="M564" s="77"/>
      <c r="N564" s="77"/>
      <c r="O564" s="77"/>
      <c r="P564" s="77"/>
      <c r="Q564" s="77"/>
      <c r="R564" s="77"/>
      <c r="S564" s="65"/>
      <c r="T564" s="65"/>
    </row>
    <row r="565" spans="1:20" ht="12.75">
      <c r="A565" s="65"/>
      <c r="E565" s="65"/>
      <c r="F565" s="65"/>
      <c r="K565" s="65"/>
      <c r="L565" s="77"/>
      <c r="M565" s="77"/>
      <c r="N565" s="77"/>
      <c r="O565" s="77"/>
      <c r="P565" s="77"/>
      <c r="Q565" s="77"/>
      <c r="R565" s="77"/>
      <c r="S565" s="65"/>
      <c r="T565" s="65"/>
    </row>
    <row r="566" spans="1:20" ht="12.75">
      <c r="A566" s="65"/>
      <c r="E566" s="65"/>
      <c r="F566" s="65"/>
      <c r="K566" s="65"/>
      <c r="L566" s="77"/>
      <c r="M566" s="77"/>
      <c r="N566" s="77"/>
      <c r="O566" s="77"/>
      <c r="P566" s="77"/>
      <c r="Q566" s="77"/>
      <c r="R566" s="77"/>
      <c r="S566" s="65"/>
      <c r="T566" s="65"/>
    </row>
    <row r="567" spans="1:20" ht="12.75">
      <c r="A567" s="65"/>
      <c r="E567" s="65"/>
      <c r="F567" s="65"/>
      <c r="K567" s="65"/>
      <c r="L567" s="77"/>
      <c r="M567" s="77"/>
      <c r="N567" s="77"/>
      <c r="O567" s="77"/>
      <c r="P567" s="77"/>
      <c r="Q567" s="77"/>
      <c r="R567" s="77"/>
      <c r="S567" s="65"/>
      <c r="T567" s="65"/>
    </row>
    <row r="568" spans="1:20" ht="12.75">
      <c r="A568" s="65"/>
      <c r="E568" s="65"/>
      <c r="F568" s="65"/>
      <c r="K568" s="65"/>
      <c r="L568" s="77"/>
      <c r="M568" s="77"/>
      <c r="N568" s="77"/>
      <c r="O568" s="77"/>
      <c r="P568" s="77"/>
      <c r="Q568" s="77"/>
      <c r="R568" s="77"/>
      <c r="S568" s="65"/>
      <c r="T568" s="65"/>
    </row>
    <row r="569" spans="1:20" ht="12.75">
      <c r="A569" s="65"/>
      <c r="E569" s="65"/>
      <c r="F569" s="65"/>
      <c r="K569" s="65"/>
      <c r="L569" s="77"/>
      <c r="M569" s="77"/>
      <c r="N569" s="77"/>
      <c r="O569" s="77"/>
      <c r="P569" s="77"/>
      <c r="Q569" s="77"/>
      <c r="R569" s="77"/>
      <c r="S569" s="65"/>
      <c r="T569" s="65"/>
    </row>
    <row r="570" spans="1:20" ht="12.75">
      <c r="A570" s="65"/>
      <c r="E570" s="65"/>
      <c r="F570" s="65"/>
      <c r="K570" s="65"/>
      <c r="L570" s="77"/>
      <c r="M570" s="77"/>
      <c r="N570" s="77"/>
      <c r="O570" s="77"/>
      <c r="P570" s="77"/>
      <c r="Q570" s="77"/>
      <c r="R570" s="77"/>
      <c r="S570" s="65"/>
      <c r="T570" s="65"/>
    </row>
    <row r="571" spans="1:20" ht="12.75">
      <c r="A571" s="65"/>
      <c r="E571" s="65"/>
      <c r="F571" s="65"/>
      <c r="K571" s="65"/>
      <c r="L571" s="77"/>
      <c r="M571" s="77"/>
      <c r="N571" s="77"/>
      <c r="O571" s="77"/>
      <c r="P571" s="77"/>
      <c r="Q571" s="77"/>
      <c r="R571" s="77"/>
      <c r="S571" s="65"/>
      <c r="T571" s="65"/>
    </row>
    <row r="572" spans="1:20" ht="12.75">
      <c r="A572" s="65"/>
      <c r="E572" s="65"/>
      <c r="F572" s="65"/>
      <c r="K572" s="65"/>
      <c r="L572" s="77"/>
      <c r="M572" s="77"/>
      <c r="N572" s="77"/>
      <c r="O572" s="77"/>
      <c r="P572" s="77"/>
      <c r="Q572" s="77"/>
      <c r="R572" s="77"/>
      <c r="S572" s="65"/>
      <c r="T572" s="65"/>
    </row>
    <row r="573" spans="1:20" ht="12.75">
      <c r="A573" s="65"/>
      <c r="E573" s="65"/>
      <c r="F573" s="65"/>
      <c r="K573" s="65"/>
      <c r="L573" s="77"/>
      <c r="M573" s="77"/>
      <c r="N573" s="77"/>
      <c r="O573" s="77"/>
      <c r="P573" s="77"/>
      <c r="Q573" s="77"/>
      <c r="R573" s="77"/>
      <c r="S573" s="65"/>
      <c r="T573" s="65"/>
    </row>
    <row r="574" spans="1:20" ht="12.75">
      <c r="A574" s="65"/>
      <c r="E574" s="65"/>
      <c r="F574" s="65"/>
      <c r="K574" s="65"/>
      <c r="L574" s="77"/>
      <c r="M574" s="77"/>
      <c r="N574" s="77"/>
      <c r="O574" s="77"/>
      <c r="P574" s="77"/>
      <c r="Q574" s="77"/>
      <c r="R574" s="77"/>
      <c r="S574" s="65"/>
      <c r="T574" s="65"/>
    </row>
    <row r="575" spans="1:20" ht="12.75">
      <c r="A575" s="65"/>
      <c r="E575" s="65"/>
      <c r="F575" s="65"/>
      <c r="K575" s="65"/>
      <c r="L575" s="77"/>
      <c r="M575" s="77"/>
      <c r="N575" s="77"/>
      <c r="O575" s="77"/>
      <c r="P575" s="77"/>
      <c r="Q575" s="77"/>
      <c r="R575" s="77"/>
      <c r="S575" s="65"/>
      <c r="T575" s="65"/>
    </row>
    <row r="576" spans="1:20" ht="12.75">
      <c r="A576" s="65"/>
      <c r="E576" s="65"/>
      <c r="F576" s="65"/>
      <c r="K576" s="65"/>
      <c r="L576" s="77"/>
      <c r="M576" s="77"/>
      <c r="N576" s="77"/>
      <c r="O576" s="77"/>
      <c r="P576" s="77"/>
      <c r="Q576" s="77"/>
      <c r="R576" s="77"/>
      <c r="S576" s="65"/>
      <c r="T576" s="65"/>
    </row>
    <row r="577" spans="1:20" ht="12.75">
      <c r="A577" s="65"/>
      <c r="E577" s="65"/>
      <c r="F577" s="65"/>
      <c r="K577" s="65"/>
      <c r="L577" s="77"/>
      <c r="M577" s="77"/>
      <c r="N577" s="77"/>
      <c r="O577" s="77"/>
      <c r="P577" s="77"/>
      <c r="Q577" s="77"/>
      <c r="R577" s="77"/>
      <c r="S577" s="65"/>
      <c r="T577" s="65"/>
    </row>
    <row r="578" spans="1:20" ht="12.75">
      <c r="A578" s="65"/>
      <c r="E578" s="65"/>
      <c r="F578" s="65"/>
      <c r="K578" s="65"/>
      <c r="L578" s="77"/>
      <c r="M578" s="77"/>
      <c r="N578" s="77"/>
      <c r="O578" s="77"/>
      <c r="P578" s="77"/>
      <c r="Q578" s="77"/>
      <c r="R578" s="77"/>
      <c r="S578" s="65"/>
      <c r="T578" s="65"/>
    </row>
    <row r="579" spans="1:20" ht="12.75">
      <c r="A579" s="65"/>
      <c r="E579" s="65"/>
      <c r="F579" s="65"/>
      <c r="K579" s="65"/>
      <c r="L579" s="77"/>
      <c r="M579" s="77"/>
      <c r="N579" s="77"/>
      <c r="O579" s="77"/>
      <c r="P579" s="77"/>
      <c r="Q579" s="77"/>
      <c r="R579" s="77"/>
      <c r="S579" s="65"/>
      <c r="T579" s="65"/>
    </row>
    <row r="580" spans="1:20" ht="12.75">
      <c r="A580" s="65"/>
      <c r="E580" s="65"/>
      <c r="F580" s="65"/>
      <c r="K580" s="65"/>
      <c r="L580" s="77"/>
      <c r="M580" s="77"/>
      <c r="N580" s="77"/>
      <c r="O580" s="77"/>
      <c r="P580" s="77"/>
      <c r="Q580" s="77"/>
      <c r="R580" s="77"/>
      <c r="S580" s="65"/>
      <c r="T580" s="65"/>
    </row>
    <row r="581" spans="1:20" ht="12.75">
      <c r="A581" s="65"/>
      <c r="E581" s="65"/>
      <c r="F581" s="65"/>
      <c r="K581" s="65"/>
      <c r="L581" s="77"/>
      <c r="M581" s="77"/>
      <c r="N581" s="77"/>
      <c r="O581" s="77"/>
      <c r="P581" s="77"/>
      <c r="Q581" s="77"/>
      <c r="R581" s="77"/>
      <c r="S581" s="65"/>
      <c r="T581" s="65"/>
    </row>
    <row r="582" spans="1:20" ht="12.75">
      <c r="A582" s="65"/>
      <c r="E582" s="65"/>
      <c r="F582" s="65"/>
      <c r="K582" s="65"/>
      <c r="L582" s="77"/>
      <c r="M582" s="77"/>
      <c r="N582" s="77"/>
      <c r="O582" s="77"/>
      <c r="P582" s="77"/>
      <c r="Q582" s="77"/>
      <c r="R582" s="77"/>
      <c r="S582" s="65"/>
      <c r="T582" s="65"/>
    </row>
    <row r="583" spans="1:20" ht="12.75">
      <c r="A583" s="65"/>
      <c r="E583" s="65"/>
      <c r="F583" s="65"/>
      <c r="K583" s="65"/>
      <c r="L583" s="77"/>
      <c r="M583" s="77"/>
      <c r="N583" s="77"/>
      <c r="O583" s="77"/>
      <c r="P583" s="77"/>
      <c r="Q583" s="77"/>
      <c r="R583" s="77"/>
      <c r="S583" s="65"/>
      <c r="T583" s="65"/>
    </row>
    <row r="584" spans="1:20" ht="12.75">
      <c r="A584" s="65"/>
      <c r="E584" s="65"/>
      <c r="F584" s="65"/>
      <c r="K584" s="65"/>
      <c r="L584" s="77"/>
      <c r="M584" s="77"/>
      <c r="N584" s="77"/>
      <c r="O584" s="77"/>
      <c r="P584" s="77"/>
      <c r="Q584" s="77"/>
      <c r="R584" s="77"/>
      <c r="S584" s="65"/>
      <c r="T584" s="65"/>
    </row>
    <row r="585" spans="1:20" ht="12.75">
      <c r="A585" s="65"/>
      <c r="E585" s="65"/>
      <c r="F585" s="65"/>
      <c r="K585" s="65"/>
      <c r="L585" s="77"/>
      <c r="M585" s="77"/>
      <c r="N585" s="77"/>
      <c r="O585" s="77"/>
      <c r="P585" s="77"/>
      <c r="Q585" s="77"/>
      <c r="R585" s="77"/>
      <c r="S585" s="65"/>
      <c r="T585" s="65"/>
    </row>
    <row r="586" spans="1:20" ht="12.75">
      <c r="A586" s="65"/>
      <c r="E586" s="65"/>
      <c r="F586" s="65"/>
      <c r="K586" s="65"/>
      <c r="L586" s="77"/>
      <c r="M586" s="77"/>
      <c r="N586" s="77"/>
      <c r="O586" s="77"/>
      <c r="P586" s="77"/>
      <c r="Q586" s="77"/>
      <c r="R586" s="77"/>
      <c r="S586" s="65"/>
      <c r="T586" s="65"/>
    </row>
    <row r="587" spans="1:20" ht="12.75">
      <c r="A587" s="65"/>
      <c r="E587" s="65"/>
      <c r="F587" s="65"/>
      <c r="K587" s="65"/>
      <c r="L587" s="77"/>
      <c r="M587" s="77"/>
      <c r="N587" s="77"/>
      <c r="O587" s="77"/>
      <c r="P587" s="77"/>
      <c r="Q587" s="77"/>
      <c r="R587" s="77"/>
      <c r="S587" s="65"/>
      <c r="T587" s="65"/>
    </row>
    <row r="588" spans="1:20" ht="12.75">
      <c r="A588" s="65"/>
      <c r="E588" s="65"/>
      <c r="F588" s="65"/>
      <c r="K588" s="65"/>
      <c r="L588" s="77"/>
      <c r="M588" s="77"/>
      <c r="N588" s="77"/>
      <c r="O588" s="77"/>
      <c r="P588" s="77"/>
      <c r="Q588" s="77"/>
      <c r="R588" s="77"/>
      <c r="S588" s="65"/>
      <c r="T588" s="65"/>
    </row>
    <row r="589" spans="1:20" ht="12.75">
      <c r="A589" s="65"/>
      <c r="E589" s="65"/>
      <c r="F589" s="65"/>
      <c r="K589" s="65"/>
      <c r="L589" s="77"/>
      <c r="M589" s="77"/>
      <c r="N589" s="77"/>
      <c r="O589" s="77"/>
      <c r="P589" s="77"/>
      <c r="Q589" s="77"/>
      <c r="R589" s="77"/>
      <c r="S589" s="65"/>
      <c r="T589" s="65"/>
    </row>
    <row r="590" spans="1:20" ht="12.75">
      <c r="A590" s="65"/>
      <c r="E590" s="65"/>
      <c r="F590" s="65"/>
      <c r="K590" s="65"/>
      <c r="L590" s="77"/>
      <c r="M590" s="77"/>
      <c r="N590" s="77"/>
      <c r="O590" s="77"/>
      <c r="P590" s="77"/>
      <c r="Q590" s="77"/>
      <c r="R590" s="77"/>
      <c r="S590" s="65"/>
      <c r="T590" s="65"/>
    </row>
    <row r="591" spans="1:20" ht="12.75">
      <c r="A591" s="65"/>
      <c r="E591" s="65"/>
      <c r="F591" s="65"/>
      <c r="K591" s="65"/>
      <c r="L591" s="77"/>
      <c r="M591" s="77"/>
      <c r="N591" s="77"/>
      <c r="O591" s="77"/>
      <c r="P591" s="77"/>
      <c r="Q591" s="77"/>
      <c r="R591" s="77"/>
      <c r="S591" s="65"/>
      <c r="T591" s="65"/>
    </row>
    <row r="592" spans="1:20" ht="12.75">
      <c r="A592" s="65"/>
      <c r="E592" s="65"/>
      <c r="F592" s="65"/>
      <c r="K592" s="65"/>
      <c r="L592" s="77"/>
      <c r="M592" s="77"/>
      <c r="N592" s="77"/>
      <c r="O592" s="77"/>
      <c r="P592" s="77"/>
      <c r="Q592" s="77"/>
      <c r="R592" s="77"/>
      <c r="S592" s="65"/>
      <c r="T592" s="65"/>
    </row>
    <row r="593" spans="1:20" ht="12.75">
      <c r="A593" s="65"/>
      <c r="E593" s="65"/>
      <c r="F593" s="65"/>
      <c r="K593" s="65"/>
      <c r="L593" s="77"/>
      <c r="M593" s="77"/>
      <c r="N593" s="77"/>
      <c r="O593" s="77"/>
      <c r="P593" s="77"/>
      <c r="Q593" s="77"/>
      <c r="R593" s="77"/>
      <c r="S593" s="65"/>
      <c r="T593" s="65"/>
    </row>
    <row r="594" spans="1:20" ht="12.75">
      <c r="A594" s="65"/>
      <c r="E594" s="65"/>
      <c r="F594" s="65"/>
      <c r="K594" s="65"/>
      <c r="L594" s="77"/>
      <c r="M594" s="77"/>
      <c r="N594" s="77"/>
      <c r="O594" s="77"/>
      <c r="P594" s="77"/>
      <c r="Q594" s="77"/>
      <c r="R594" s="77"/>
      <c r="S594" s="65"/>
      <c r="T594" s="65"/>
    </row>
    <row r="595" spans="1:20" ht="12.75">
      <c r="A595" s="65"/>
      <c r="E595" s="65"/>
      <c r="F595" s="65"/>
      <c r="K595" s="65"/>
      <c r="L595" s="77"/>
      <c r="M595" s="77"/>
      <c r="N595" s="77"/>
      <c r="O595" s="77"/>
      <c r="P595" s="77"/>
      <c r="Q595" s="77"/>
      <c r="R595" s="77"/>
      <c r="S595" s="65"/>
      <c r="T595" s="65"/>
    </row>
    <row r="596" spans="1:20" ht="12.75">
      <c r="A596" s="65"/>
      <c r="E596" s="65"/>
      <c r="F596" s="65"/>
      <c r="K596" s="65"/>
      <c r="L596" s="77"/>
      <c r="M596" s="77"/>
      <c r="N596" s="77"/>
      <c r="O596" s="77"/>
      <c r="P596" s="77"/>
      <c r="Q596" s="77"/>
      <c r="R596" s="77"/>
      <c r="S596" s="65"/>
      <c r="T596" s="65"/>
    </row>
    <row r="597" spans="1:20" ht="12.75">
      <c r="A597" s="65"/>
      <c r="E597" s="65"/>
      <c r="F597" s="65"/>
      <c r="K597" s="65"/>
      <c r="L597" s="77"/>
      <c r="M597" s="77"/>
      <c r="N597" s="77"/>
      <c r="O597" s="77"/>
      <c r="P597" s="77"/>
      <c r="Q597" s="77"/>
      <c r="R597" s="77"/>
      <c r="S597" s="65"/>
      <c r="T597" s="65"/>
    </row>
    <row r="598" spans="1:20" ht="12.75">
      <c r="A598" s="65"/>
      <c r="E598" s="65"/>
      <c r="F598" s="65"/>
      <c r="K598" s="65"/>
      <c r="L598" s="77"/>
      <c r="M598" s="77"/>
      <c r="N598" s="77"/>
      <c r="O598" s="77"/>
      <c r="P598" s="77"/>
      <c r="Q598" s="77"/>
      <c r="R598" s="77"/>
      <c r="S598" s="65"/>
      <c r="T598" s="65"/>
    </row>
    <row r="599" spans="1:20" ht="12.75">
      <c r="A599" s="65"/>
      <c r="E599" s="65"/>
      <c r="F599" s="65"/>
      <c r="K599" s="65"/>
      <c r="L599" s="77"/>
      <c r="M599" s="77"/>
      <c r="N599" s="77"/>
      <c r="O599" s="77"/>
      <c r="P599" s="77"/>
      <c r="Q599" s="77"/>
      <c r="R599" s="77"/>
      <c r="S599" s="65"/>
      <c r="T599" s="65"/>
    </row>
    <row r="600" spans="1:20" ht="12.75">
      <c r="A600" s="65"/>
      <c r="E600" s="65"/>
      <c r="F600" s="65"/>
      <c r="K600" s="65"/>
      <c r="L600" s="77"/>
      <c r="M600" s="77"/>
      <c r="N600" s="77"/>
      <c r="O600" s="77"/>
      <c r="P600" s="77"/>
      <c r="Q600" s="77"/>
      <c r="R600" s="77"/>
      <c r="S600" s="65"/>
      <c r="T600" s="65"/>
    </row>
    <row r="601" spans="1:20" ht="12.75">
      <c r="A601" s="65"/>
      <c r="E601" s="65"/>
      <c r="F601" s="65"/>
      <c r="K601" s="65"/>
      <c r="L601" s="77"/>
      <c r="M601" s="77"/>
      <c r="N601" s="77"/>
      <c r="O601" s="77"/>
      <c r="P601" s="77"/>
      <c r="Q601" s="77"/>
      <c r="R601" s="77"/>
      <c r="S601" s="65"/>
      <c r="T601" s="65"/>
    </row>
    <row r="602" spans="1:20" ht="12.75">
      <c r="A602" s="65"/>
      <c r="E602" s="65"/>
      <c r="F602" s="65"/>
      <c r="K602" s="65"/>
      <c r="L602" s="77"/>
      <c r="M602" s="77"/>
      <c r="N602" s="77"/>
      <c r="O602" s="77"/>
      <c r="P602" s="77"/>
      <c r="Q602" s="77"/>
      <c r="R602" s="77"/>
      <c r="S602" s="65"/>
      <c r="T602" s="65"/>
    </row>
    <row r="603" spans="1:20" ht="12.75">
      <c r="A603" s="65"/>
      <c r="E603" s="65"/>
      <c r="F603" s="65"/>
      <c r="K603" s="65"/>
      <c r="L603" s="77"/>
      <c r="M603" s="77"/>
      <c r="N603" s="77"/>
      <c r="O603" s="77"/>
      <c r="P603" s="77"/>
      <c r="Q603" s="77"/>
      <c r="R603" s="77"/>
      <c r="S603" s="65"/>
      <c r="T603" s="65"/>
    </row>
    <row r="604" spans="1:20" ht="12.75">
      <c r="A604" s="65"/>
      <c r="E604" s="65"/>
      <c r="F604" s="65"/>
      <c r="K604" s="65"/>
      <c r="L604" s="77"/>
      <c r="M604" s="77"/>
      <c r="N604" s="77"/>
      <c r="O604" s="77"/>
      <c r="P604" s="77"/>
      <c r="Q604" s="77"/>
      <c r="R604" s="77"/>
      <c r="S604" s="65"/>
      <c r="T604" s="65"/>
    </row>
    <row r="605" spans="1:20" ht="12.75">
      <c r="A605" s="65"/>
      <c r="E605" s="65"/>
      <c r="F605" s="65"/>
      <c r="K605" s="65"/>
      <c r="L605" s="77"/>
      <c r="M605" s="77"/>
      <c r="N605" s="77"/>
      <c r="O605" s="77"/>
      <c r="P605" s="77"/>
      <c r="Q605" s="77"/>
      <c r="R605" s="77"/>
      <c r="S605" s="65"/>
      <c r="T605" s="65"/>
    </row>
    <row r="606" spans="1:20" ht="12.75">
      <c r="A606" s="65"/>
      <c r="E606" s="65"/>
      <c r="F606" s="65"/>
      <c r="K606" s="65"/>
      <c r="L606" s="77"/>
      <c r="M606" s="77"/>
      <c r="N606" s="77"/>
      <c r="O606" s="77"/>
      <c r="P606" s="77"/>
      <c r="Q606" s="77"/>
      <c r="R606" s="77"/>
      <c r="S606" s="65"/>
      <c r="T606" s="65"/>
    </row>
    <row r="607" spans="1:20" ht="12.75">
      <c r="A607" s="65"/>
      <c r="E607" s="65"/>
      <c r="F607" s="65"/>
      <c r="K607" s="65"/>
      <c r="L607" s="77"/>
      <c r="M607" s="77"/>
      <c r="N607" s="77"/>
      <c r="O607" s="77"/>
      <c r="P607" s="77"/>
      <c r="Q607" s="77"/>
      <c r="R607" s="77"/>
      <c r="S607" s="65"/>
      <c r="T607" s="65"/>
    </row>
    <row r="608" spans="1:20" ht="12.75">
      <c r="A608" s="65"/>
      <c r="E608" s="65"/>
      <c r="F608" s="65"/>
      <c r="K608" s="65"/>
      <c r="L608" s="77"/>
      <c r="M608" s="77"/>
      <c r="N608" s="77"/>
      <c r="O608" s="77"/>
      <c r="P608" s="77"/>
      <c r="Q608" s="77"/>
      <c r="R608" s="77"/>
      <c r="S608" s="65"/>
      <c r="T608" s="65"/>
    </row>
    <row r="609" spans="1:20" ht="12.75">
      <c r="A609" s="65"/>
      <c r="E609" s="65"/>
      <c r="F609" s="65"/>
      <c r="K609" s="65"/>
      <c r="L609" s="77"/>
      <c r="M609" s="77"/>
      <c r="N609" s="77"/>
      <c r="O609" s="77"/>
      <c r="P609" s="77"/>
      <c r="Q609" s="77"/>
      <c r="R609" s="77"/>
      <c r="S609" s="65"/>
      <c r="T609" s="65"/>
    </row>
    <row r="610" spans="1:20" ht="12.75">
      <c r="A610" s="65"/>
      <c r="E610" s="65"/>
      <c r="F610" s="65"/>
      <c r="K610" s="65"/>
      <c r="L610" s="77"/>
      <c r="M610" s="77"/>
      <c r="N610" s="77"/>
      <c r="O610" s="77"/>
      <c r="P610" s="77"/>
      <c r="Q610" s="77"/>
      <c r="R610" s="77"/>
      <c r="S610" s="65"/>
      <c r="T610" s="65"/>
    </row>
    <row r="611" spans="1:20" ht="12.75">
      <c r="A611" s="65"/>
      <c r="E611" s="65"/>
      <c r="F611" s="65"/>
      <c r="K611" s="65"/>
      <c r="L611" s="77"/>
      <c r="M611" s="77"/>
      <c r="N611" s="77"/>
      <c r="O611" s="77"/>
      <c r="P611" s="77"/>
      <c r="Q611" s="77"/>
      <c r="R611" s="77"/>
      <c r="S611" s="65"/>
      <c r="T611" s="65"/>
    </row>
    <row r="612" spans="1:20" ht="12.75">
      <c r="A612" s="65"/>
      <c r="E612" s="65"/>
      <c r="F612" s="65"/>
      <c r="K612" s="65"/>
      <c r="L612" s="77"/>
      <c r="M612" s="77"/>
      <c r="N612" s="77"/>
      <c r="O612" s="77"/>
      <c r="P612" s="77"/>
      <c r="Q612" s="77"/>
      <c r="R612" s="77"/>
      <c r="S612" s="65"/>
      <c r="T612" s="65"/>
    </row>
    <row r="613" spans="1:20" ht="12.75">
      <c r="A613" s="65"/>
      <c r="E613" s="65"/>
      <c r="F613" s="65"/>
      <c r="K613" s="65"/>
      <c r="L613" s="77"/>
      <c r="M613" s="77"/>
      <c r="N613" s="77"/>
      <c r="O613" s="77"/>
      <c r="P613" s="77"/>
      <c r="Q613" s="77"/>
      <c r="R613" s="77"/>
      <c r="S613" s="65"/>
      <c r="T613" s="65"/>
    </row>
    <row r="614" spans="1:20" ht="12.75">
      <c r="A614" s="65"/>
      <c r="E614" s="65"/>
      <c r="F614" s="65"/>
      <c r="K614" s="65"/>
      <c r="L614" s="77"/>
      <c r="M614" s="77"/>
      <c r="N614" s="77"/>
      <c r="O614" s="77"/>
      <c r="P614" s="77"/>
      <c r="Q614" s="77"/>
      <c r="R614" s="77"/>
      <c r="S614" s="65"/>
      <c r="T614" s="65"/>
    </row>
    <row r="615" spans="1:20" ht="12.75">
      <c r="A615" s="65"/>
      <c r="E615" s="65"/>
      <c r="F615" s="65"/>
      <c r="K615" s="65"/>
      <c r="L615" s="77"/>
      <c r="M615" s="77"/>
      <c r="N615" s="77"/>
      <c r="O615" s="77"/>
      <c r="P615" s="77"/>
      <c r="Q615" s="77"/>
      <c r="R615" s="77"/>
      <c r="S615" s="65"/>
      <c r="T615" s="65"/>
    </row>
    <row r="616" spans="1:20" ht="12.75">
      <c r="A616" s="65"/>
      <c r="E616" s="65"/>
      <c r="F616" s="65"/>
      <c r="K616" s="65"/>
      <c r="L616" s="77"/>
      <c r="M616" s="77"/>
      <c r="N616" s="77"/>
      <c r="O616" s="77"/>
      <c r="P616" s="77"/>
      <c r="Q616" s="77"/>
      <c r="R616" s="77"/>
      <c r="S616" s="65"/>
      <c r="T616" s="65"/>
    </row>
    <row r="617" spans="1:20" ht="12.75">
      <c r="A617" s="65"/>
      <c r="E617" s="65"/>
      <c r="F617" s="65"/>
      <c r="K617" s="65"/>
      <c r="L617" s="77"/>
      <c r="M617" s="77"/>
      <c r="N617" s="77"/>
      <c r="O617" s="77"/>
      <c r="P617" s="77"/>
      <c r="Q617" s="77"/>
      <c r="R617" s="77"/>
      <c r="S617" s="65"/>
      <c r="T617" s="65"/>
    </row>
    <row r="618" spans="1:20" ht="12.75">
      <c r="A618" s="65"/>
      <c r="E618" s="65"/>
      <c r="F618" s="65"/>
      <c r="K618" s="65"/>
      <c r="L618" s="77"/>
      <c r="M618" s="77"/>
      <c r="N618" s="77"/>
      <c r="O618" s="77"/>
      <c r="P618" s="77"/>
      <c r="Q618" s="77"/>
      <c r="R618" s="77"/>
      <c r="S618" s="65"/>
      <c r="T618" s="65"/>
    </row>
    <row r="619" spans="1:20" ht="12.75">
      <c r="A619" s="65"/>
      <c r="E619" s="65"/>
      <c r="F619" s="65"/>
      <c r="K619" s="65"/>
      <c r="L619" s="77"/>
      <c r="M619" s="77"/>
      <c r="N619" s="77"/>
      <c r="O619" s="77"/>
      <c r="P619" s="77"/>
      <c r="Q619" s="77"/>
      <c r="R619" s="77"/>
      <c r="S619" s="65"/>
      <c r="T619" s="65"/>
    </row>
    <row r="620" spans="1:20" ht="12.75">
      <c r="A620" s="65"/>
      <c r="E620" s="65"/>
      <c r="F620" s="65"/>
      <c r="K620" s="65"/>
      <c r="L620" s="77"/>
      <c r="M620" s="77"/>
      <c r="N620" s="77"/>
      <c r="O620" s="77"/>
      <c r="P620" s="77"/>
      <c r="Q620" s="77"/>
      <c r="R620" s="77"/>
      <c r="S620" s="65"/>
      <c r="T620" s="65"/>
    </row>
    <row r="621" spans="1:20" ht="12.75">
      <c r="A621" s="65"/>
      <c r="E621" s="65"/>
      <c r="F621" s="65"/>
      <c r="K621" s="65"/>
      <c r="L621" s="77"/>
      <c r="M621" s="77"/>
      <c r="N621" s="77"/>
      <c r="O621" s="77"/>
      <c r="P621" s="77"/>
      <c r="Q621" s="77"/>
      <c r="R621" s="77"/>
      <c r="S621" s="65"/>
      <c r="T621" s="65"/>
    </row>
    <row r="622" spans="1:20" ht="12.75">
      <c r="A622" s="65"/>
      <c r="E622" s="65"/>
      <c r="F622" s="65"/>
      <c r="K622" s="65"/>
      <c r="L622" s="77"/>
      <c r="M622" s="77"/>
      <c r="N622" s="77"/>
      <c r="O622" s="77"/>
      <c r="P622" s="77"/>
      <c r="Q622" s="77"/>
      <c r="R622" s="77"/>
      <c r="S622" s="65"/>
      <c r="T622" s="65"/>
    </row>
    <row r="623" spans="1:20" ht="12.75">
      <c r="A623" s="65"/>
      <c r="E623" s="65"/>
      <c r="F623" s="65"/>
      <c r="K623" s="65"/>
      <c r="L623" s="77"/>
      <c r="M623" s="77"/>
      <c r="N623" s="77"/>
      <c r="O623" s="77"/>
      <c r="P623" s="77"/>
      <c r="Q623" s="77"/>
      <c r="R623" s="77"/>
      <c r="S623" s="65"/>
      <c r="T623" s="65"/>
    </row>
    <row r="624" spans="1:20" ht="12.75">
      <c r="A624" s="65"/>
      <c r="E624" s="65"/>
      <c r="F624" s="65"/>
      <c r="K624" s="65"/>
      <c r="L624" s="77"/>
      <c r="M624" s="77"/>
      <c r="N624" s="77"/>
      <c r="O624" s="77"/>
      <c r="P624" s="77"/>
      <c r="Q624" s="77"/>
      <c r="R624" s="77"/>
      <c r="S624" s="65"/>
      <c r="T624" s="65"/>
    </row>
    <row r="625" spans="1:20" ht="12.75">
      <c r="A625" s="65"/>
      <c r="E625" s="65"/>
      <c r="F625" s="65"/>
      <c r="K625" s="65"/>
      <c r="L625" s="77"/>
      <c r="M625" s="77"/>
      <c r="N625" s="77"/>
      <c r="O625" s="77"/>
      <c r="P625" s="77"/>
      <c r="Q625" s="77"/>
      <c r="R625" s="77"/>
      <c r="S625" s="65"/>
      <c r="T625" s="65"/>
    </row>
    <row r="626" spans="1:20" ht="12.75">
      <c r="A626" s="65"/>
      <c r="E626" s="65"/>
      <c r="F626" s="65"/>
      <c r="K626" s="65"/>
      <c r="L626" s="77"/>
      <c r="M626" s="77"/>
      <c r="N626" s="77"/>
      <c r="O626" s="77"/>
      <c r="P626" s="77"/>
      <c r="Q626" s="77"/>
      <c r="R626" s="77"/>
      <c r="S626" s="65"/>
      <c r="T626" s="65"/>
    </row>
    <row r="627" spans="1:20" ht="12.75">
      <c r="A627" s="65"/>
      <c r="E627" s="65"/>
      <c r="F627" s="65"/>
      <c r="K627" s="65"/>
      <c r="L627" s="77"/>
      <c r="M627" s="77"/>
      <c r="N627" s="77"/>
      <c r="O627" s="77"/>
      <c r="P627" s="77"/>
      <c r="Q627" s="77"/>
      <c r="R627" s="77"/>
      <c r="S627" s="65"/>
      <c r="T627" s="65"/>
    </row>
    <row r="628" spans="1:20" ht="12.75">
      <c r="A628" s="65"/>
      <c r="E628" s="65"/>
      <c r="F628" s="65"/>
      <c r="K628" s="65"/>
      <c r="L628" s="77"/>
      <c r="M628" s="77"/>
      <c r="N628" s="77"/>
      <c r="O628" s="77"/>
      <c r="P628" s="77"/>
      <c r="Q628" s="77"/>
      <c r="R628" s="77"/>
      <c r="S628" s="65"/>
      <c r="T628" s="65"/>
    </row>
    <row r="629" spans="1:20" ht="12.75">
      <c r="A629" s="65"/>
      <c r="E629" s="65"/>
      <c r="F629" s="65"/>
      <c r="K629" s="65"/>
      <c r="L629" s="77"/>
      <c r="M629" s="77"/>
      <c r="N629" s="77"/>
      <c r="O629" s="77"/>
      <c r="P629" s="77"/>
      <c r="Q629" s="77"/>
      <c r="R629" s="77"/>
      <c r="S629" s="65"/>
      <c r="T629" s="65"/>
    </row>
    <row r="630" spans="1:20" ht="12.75">
      <c r="A630" s="65"/>
      <c r="E630" s="65"/>
      <c r="F630" s="65"/>
      <c r="K630" s="65"/>
      <c r="L630" s="77"/>
      <c r="M630" s="77"/>
      <c r="N630" s="77"/>
      <c r="O630" s="77"/>
      <c r="P630" s="77"/>
      <c r="Q630" s="77"/>
      <c r="R630" s="77"/>
      <c r="S630" s="65"/>
      <c r="T630" s="65"/>
    </row>
    <row r="631" spans="1:20" ht="12.75">
      <c r="A631" s="65"/>
      <c r="E631" s="65"/>
      <c r="F631" s="65"/>
      <c r="K631" s="65"/>
      <c r="L631" s="77"/>
      <c r="M631" s="77"/>
      <c r="N631" s="77"/>
      <c r="O631" s="77"/>
      <c r="P631" s="77"/>
      <c r="Q631" s="77"/>
      <c r="R631" s="77"/>
      <c r="S631" s="65"/>
      <c r="T631" s="65"/>
    </row>
    <row r="632" spans="1:20" ht="12.75">
      <c r="A632" s="65"/>
      <c r="E632" s="65"/>
      <c r="F632" s="65"/>
      <c r="K632" s="65"/>
      <c r="L632" s="77"/>
      <c r="M632" s="77"/>
      <c r="N632" s="77"/>
      <c r="O632" s="77"/>
      <c r="P632" s="77"/>
      <c r="Q632" s="77"/>
      <c r="R632" s="77"/>
      <c r="S632" s="65"/>
      <c r="T632" s="65"/>
    </row>
    <row r="633" spans="1:20" ht="12.75">
      <c r="A633" s="65"/>
      <c r="E633" s="65"/>
      <c r="F633" s="65"/>
      <c r="K633" s="65"/>
      <c r="L633" s="77"/>
      <c r="M633" s="77"/>
      <c r="N633" s="77"/>
      <c r="O633" s="77"/>
      <c r="P633" s="77"/>
      <c r="Q633" s="77"/>
      <c r="R633" s="77"/>
      <c r="S633" s="65"/>
      <c r="T633" s="65"/>
    </row>
    <row r="634" spans="1:20" ht="12.75">
      <c r="A634" s="65"/>
      <c r="E634" s="65"/>
      <c r="F634" s="65"/>
      <c r="K634" s="65"/>
      <c r="L634" s="77"/>
      <c r="M634" s="77"/>
      <c r="N634" s="77"/>
      <c r="O634" s="77"/>
      <c r="P634" s="77"/>
      <c r="Q634" s="77"/>
      <c r="R634" s="77"/>
      <c r="S634" s="65"/>
      <c r="T634" s="65"/>
    </row>
    <row r="635" spans="1:20" ht="12.75">
      <c r="A635" s="65"/>
      <c r="E635" s="65"/>
      <c r="F635" s="65"/>
      <c r="K635" s="65"/>
      <c r="L635" s="77"/>
      <c r="M635" s="77"/>
      <c r="N635" s="77"/>
      <c r="O635" s="77"/>
      <c r="P635" s="77"/>
      <c r="Q635" s="77"/>
      <c r="R635" s="77"/>
      <c r="S635" s="65"/>
      <c r="T635" s="65"/>
    </row>
    <row r="636" spans="1:20" ht="12.75">
      <c r="A636" s="65"/>
      <c r="E636" s="65"/>
      <c r="F636" s="65"/>
      <c r="K636" s="65"/>
      <c r="L636" s="77"/>
      <c r="M636" s="77"/>
      <c r="N636" s="77"/>
      <c r="O636" s="77"/>
      <c r="P636" s="77"/>
      <c r="Q636" s="77"/>
      <c r="R636" s="77"/>
      <c r="S636" s="65"/>
      <c r="T636" s="65"/>
    </row>
    <row r="637" spans="1:20" ht="12.75">
      <c r="A637" s="65"/>
      <c r="E637" s="65"/>
      <c r="F637" s="65"/>
      <c r="K637" s="65"/>
      <c r="L637" s="77"/>
      <c r="M637" s="77"/>
      <c r="N637" s="77"/>
      <c r="O637" s="77"/>
      <c r="P637" s="77"/>
      <c r="Q637" s="77"/>
      <c r="R637" s="77"/>
      <c r="S637" s="65"/>
      <c r="T637" s="65"/>
    </row>
    <row r="638" spans="1:20" ht="12.75">
      <c r="A638" s="65"/>
      <c r="E638" s="65"/>
      <c r="F638" s="65"/>
      <c r="K638" s="65"/>
      <c r="L638" s="77"/>
      <c r="M638" s="77"/>
      <c r="N638" s="77"/>
      <c r="O638" s="77"/>
      <c r="P638" s="77"/>
      <c r="Q638" s="77"/>
      <c r="R638" s="77"/>
      <c r="S638" s="65"/>
      <c r="T638" s="65"/>
    </row>
    <row r="639" spans="1:20" ht="12.75">
      <c r="A639" s="65"/>
      <c r="E639" s="65"/>
      <c r="F639" s="65"/>
      <c r="K639" s="65"/>
      <c r="L639" s="77"/>
      <c r="M639" s="77"/>
      <c r="N639" s="77"/>
      <c r="O639" s="77"/>
      <c r="P639" s="77"/>
      <c r="Q639" s="77"/>
      <c r="R639" s="77"/>
      <c r="S639" s="65"/>
      <c r="T639" s="65"/>
    </row>
    <row r="640" spans="1:20" ht="12.75">
      <c r="A640" s="65"/>
      <c r="E640" s="65"/>
      <c r="F640" s="65"/>
      <c r="K640" s="65"/>
      <c r="L640" s="77"/>
      <c r="M640" s="77"/>
      <c r="N640" s="77"/>
      <c r="O640" s="77"/>
      <c r="P640" s="77"/>
      <c r="Q640" s="77"/>
      <c r="R640" s="77"/>
      <c r="S640" s="65"/>
      <c r="T640" s="65"/>
    </row>
    <row r="641" spans="1:20" ht="12.75">
      <c r="A641" s="65"/>
      <c r="E641" s="65"/>
      <c r="F641" s="65"/>
      <c r="K641" s="65"/>
      <c r="L641" s="77"/>
      <c r="M641" s="77"/>
      <c r="N641" s="77"/>
      <c r="O641" s="77"/>
      <c r="P641" s="77"/>
      <c r="Q641" s="77"/>
      <c r="R641" s="77"/>
      <c r="S641" s="65"/>
      <c r="T641" s="65"/>
    </row>
    <row r="642" spans="1:20" ht="12.75">
      <c r="A642" s="65"/>
      <c r="E642" s="65"/>
      <c r="F642" s="65"/>
      <c r="K642" s="65"/>
      <c r="L642" s="77"/>
      <c r="M642" s="77"/>
      <c r="N642" s="77"/>
      <c r="O642" s="77"/>
      <c r="P642" s="77"/>
      <c r="Q642" s="77"/>
      <c r="R642" s="77"/>
      <c r="S642" s="65"/>
      <c r="T642" s="65"/>
    </row>
    <row r="643" spans="1:20" ht="12.75">
      <c r="A643" s="65"/>
      <c r="E643" s="65"/>
      <c r="F643" s="65"/>
      <c r="K643" s="65"/>
      <c r="L643" s="77"/>
      <c r="M643" s="77"/>
      <c r="N643" s="77"/>
      <c r="O643" s="77"/>
      <c r="P643" s="77"/>
      <c r="Q643" s="77"/>
      <c r="R643" s="77"/>
      <c r="S643" s="65"/>
      <c r="T643" s="65"/>
    </row>
    <row r="644" spans="1:20" ht="12.75">
      <c r="A644" s="65"/>
      <c r="E644" s="65"/>
      <c r="F644" s="65"/>
      <c r="K644" s="65"/>
      <c r="L644" s="77"/>
      <c r="M644" s="77"/>
      <c r="N644" s="77"/>
      <c r="O644" s="77"/>
      <c r="P644" s="77"/>
      <c r="Q644" s="77"/>
      <c r="R644" s="77"/>
      <c r="S644" s="65"/>
      <c r="T644" s="65"/>
    </row>
    <row r="645" spans="1:20" ht="12.75">
      <c r="A645" s="65"/>
      <c r="E645" s="65"/>
      <c r="F645" s="65"/>
      <c r="K645" s="65"/>
      <c r="L645" s="77"/>
      <c r="M645" s="77"/>
      <c r="N645" s="77"/>
      <c r="O645" s="77"/>
      <c r="P645" s="77"/>
      <c r="Q645" s="77"/>
      <c r="R645" s="77"/>
      <c r="S645" s="65"/>
      <c r="T645" s="65"/>
    </row>
    <row r="646" spans="1:20" ht="12.75">
      <c r="A646" s="65"/>
      <c r="E646" s="65"/>
      <c r="F646" s="65"/>
      <c r="K646" s="65"/>
      <c r="L646" s="77"/>
      <c r="M646" s="77"/>
      <c r="N646" s="77"/>
      <c r="O646" s="77"/>
      <c r="P646" s="77"/>
      <c r="Q646" s="77"/>
      <c r="R646" s="77"/>
      <c r="S646" s="65"/>
      <c r="T646" s="65"/>
    </row>
    <row r="647" spans="1:20" ht="12.75">
      <c r="A647" s="65"/>
      <c r="E647" s="65"/>
      <c r="F647" s="65"/>
      <c r="K647" s="65"/>
      <c r="L647" s="77"/>
      <c r="M647" s="77"/>
      <c r="N647" s="77"/>
      <c r="O647" s="77"/>
      <c r="P647" s="77"/>
      <c r="Q647" s="77"/>
      <c r="R647" s="77"/>
      <c r="S647" s="65"/>
      <c r="T647" s="65"/>
    </row>
    <row r="648" spans="1:20" ht="12.75">
      <c r="A648" s="65"/>
      <c r="E648" s="65"/>
      <c r="F648" s="65"/>
      <c r="K648" s="65"/>
      <c r="L648" s="77"/>
      <c r="M648" s="77"/>
      <c r="N648" s="77"/>
      <c r="O648" s="77"/>
      <c r="P648" s="77"/>
      <c r="Q648" s="77"/>
      <c r="R648" s="77"/>
      <c r="S648" s="65"/>
      <c r="T648" s="65"/>
    </row>
    <row r="649" spans="1:20" ht="12.75">
      <c r="A649" s="65"/>
      <c r="E649" s="65"/>
      <c r="F649" s="65"/>
      <c r="K649" s="65"/>
      <c r="L649" s="77"/>
      <c r="M649" s="77"/>
      <c r="N649" s="77"/>
      <c r="O649" s="77"/>
      <c r="P649" s="77"/>
      <c r="Q649" s="77"/>
      <c r="R649" s="77"/>
      <c r="S649" s="65"/>
      <c r="T649" s="65"/>
    </row>
    <row r="650" spans="1:20" ht="12.75">
      <c r="A650" s="65"/>
      <c r="E650" s="65"/>
      <c r="F650" s="65"/>
      <c r="K650" s="65"/>
      <c r="L650" s="77"/>
      <c r="M650" s="77"/>
      <c r="N650" s="77"/>
      <c r="O650" s="77"/>
      <c r="P650" s="77"/>
      <c r="Q650" s="77"/>
      <c r="R650" s="77"/>
      <c r="S650" s="65"/>
      <c r="T650" s="65"/>
    </row>
    <row r="651" spans="1:20" ht="12.75">
      <c r="A651" s="65"/>
      <c r="E651" s="65"/>
      <c r="F651" s="65"/>
      <c r="K651" s="65"/>
      <c r="L651" s="77"/>
      <c r="M651" s="77"/>
      <c r="N651" s="77"/>
      <c r="O651" s="77"/>
      <c r="P651" s="77"/>
      <c r="Q651" s="77"/>
      <c r="R651" s="77"/>
      <c r="S651" s="65"/>
      <c r="T651" s="65"/>
    </row>
    <row r="652" spans="1:20" ht="12.75">
      <c r="A652" s="65"/>
      <c r="E652" s="65"/>
      <c r="F652" s="65"/>
      <c r="K652" s="65"/>
      <c r="L652" s="77"/>
      <c r="M652" s="77"/>
      <c r="N652" s="77"/>
      <c r="O652" s="77"/>
      <c r="P652" s="77"/>
      <c r="Q652" s="77"/>
      <c r="R652" s="77"/>
      <c r="S652" s="65"/>
      <c r="T652" s="65"/>
    </row>
    <row r="653" spans="1:20" ht="12.75">
      <c r="A653" s="65"/>
      <c r="E653" s="65"/>
      <c r="F653" s="65"/>
      <c r="K653" s="65"/>
      <c r="L653" s="77"/>
      <c r="M653" s="77"/>
      <c r="N653" s="77"/>
      <c r="O653" s="77"/>
      <c r="P653" s="77"/>
      <c r="Q653" s="77"/>
      <c r="R653" s="77"/>
      <c r="S653" s="65"/>
      <c r="T653" s="65"/>
    </row>
    <row r="654" spans="1:20" ht="12.75">
      <c r="A654" s="65"/>
      <c r="E654" s="65"/>
      <c r="F654" s="65"/>
      <c r="K654" s="65"/>
      <c r="L654" s="77"/>
      <c r="M654" s="77"/>
      <c r="N654" s="77"/>
      <c r="O654" s="77"/>
      <c r="P654" s="77"/>
      <c r="Q654" s="77"/>
      <c r="R654" s="77"/>
      <c r="S654" s="65"/>
      <c r="T654" s="65"/>
    </row>
    <row r="655" spans="1:20" ht="12.75">
      <c r="A655" s="65"/>
      <c r="E655" s="65"/>
      <c r="F655" s="65"/>
      <c r="K655" s="65"/>
      <c r="L655" s="77"/>
      <c r="M655" s="77"/>
      <c r="N655" s="77"/>
      <c r="O655" s="77"/>
      <c r="P655" s="77"/>
      <c r="Q655" s="77"/>
      <c r="R655" s="77"/>
      <c r="S655" s="65"/>
      <c r="T655" s="65"/>
    </row>
    <row r="656" spans="1:20" ht="12.75">
      <c r="A656" s="65"/>
      <c r="E656" s="65"/>
      <c r="F656" s="65"/>
      <c r="K656" s="65"/>
      <c r="L656" s="77"/>
      <c r="M656" s="77"/>
      <c r="N656" s="77"/>
      <c r="O656" s="77"/>
      <c r="P656" s="77"/>
      <c r="Q656" s="77"/>
      <c r="R656" s="77"/>
      <c r="S656" s="65"/>
      <c r="T656" s="65"/>
    </row>
    <row r="657" spans="1:20" ht="12.75">
      <c r="A657" s="65"/>
      <c r="E657" s="65"/>
      <c r="F657" s="65"/>
      <c r="K657" s="65"/>
      <c r="L657" s="77"/>
      <c r="M657" s="77"/>
      <c r="N657" s="77"/>
      <c r="O657" s="77"/>
      <c r="P657" s="77"/>
      <c r="Q657" s="77"/>
      <c r="R657" s="77"/>
      <c r="S657" s="65"/>
      <c r="T657" s="65"/>
    </row>
    <row r="658" spans="1:20" ht="12.75">
      <c r="A658" s="65"/>
      <c r="E658" s="65"/>
      <c r="F658" s="65"/>
      <c r="K658" s="65"/>
      <c r="L658" s="77"/>
      <c r="M658" s="77"/>
      <c r="N658" s="77"/>
      <c r="O658" s="77"/>
      <c r="P658" s="77"/>
      <c r="Q658" s="77"/>
      <c r="R658" s="77"/>
      <c r="S658" s="65"/>
      <c r="T658" s="65"/>
    </row>
    <row r="659" spans="1:20" ht="12.75">
      <c r="A659" s="65"/>
      <c r="E659" s="65"/>
      <c r="F659" s="65"/>
      <c r="K659" s="65"/>
      <c r="L659" s="77"/>
      <c r="M659" s="77"/>
      <c r="N659" s="77"/>
      <c r="O659" s="77"/>
      <c r="P659" s="77"/>
      <c r="Q659" s="77"/>
      <c r="R659" s="77"/>
      <c r="S659" s="65"/>
      <c r="T659" s="65"/>
    </row>
    <row r="660" spans="1:20" ht="12.75">
      <c r="A660" s="65"/>
      <c r="E660" s="65"/>
      <c r="F660" s="65"/>
      <c r="K660" s="65"/>
      <c r="L660" s="77"/>
      <c r="M660" s="77"/>
      <c r="N660" s="77"/>
      <c r="O660" s="77"/>
      <c r="P660" s="77"/>
      <c r="Q660" s="77"/>
      <c r="R660" s="77"/>
      <c r="S660" s="65"/>
      <c r="T660" s="65"/>
    </row>
    <row r="661" spans="1:20" ht="12.75">
      <c r="A661" s="65"/>
      <c r="E661" s="65"/>
      <c r="F661" s="65"/>
      <c r="K661" s="65"/>
      <c r="L661" s="77"/>
      <c r="M661" s="77"/>
      <c r="N661" s="77"/>
      <c r="O661" s="77"/>
      <c r="P661" s="77"/>
      <c r="Q661" s="77"/>
      <c r="R661" s="77"/>
      <c r="S661" s="65"/>
      <c r="T661" s="65"/>
    </row>
    <row r="662" spans="1:20" ht="12.75">
      <c r="A662" s="65"/>
      <c r="E662" s="65"/>
      <c r="F662" s="65"/>
      <c r="K662" s="65"/>
      <c r="L662" s="77"/>
      <c r="M662" s="77"/>
      <c r="N662" s="77"/>
      <c r="O662" s="77"/>
      <c r="P662" s="77"/>
      <c r="Q662" s="77"/>
      <c r="R662" s="77"/>
      <c r="S662" s="65"/>
      <c r="T662" s="65"/>
    </row>
    <row r="663" spans="1:20" ht="12.75">
      <c r="A663" s="65"/>
      <c r="E663" s="65"/>
      <c r="F663" s="65"/>
      <c r="K663" s="65"/>
      <c r="L663" s="77"/>
      <c r="M663" s="77"/>
      <c r="N663" s="77"/>
      <c r="O663" s="77"/>
      <c r="P663" s="77"/>
      <c r="Q663" s="77"/>
      <c r="R663" s="77"/>
      <c r="S663" s="65"/>
      <c r="T663" s="65"/>
    </row>
    <row r="664" spans="1:20" ht="12.75">
      <c r="A664" s="65"/>
      <c r="E664" s="65"/>
      <c r="F664" s="65"/>
      <c r="K664" s="65"/>
      <c r="L664" s="77"/>
      <c r="M664" s="77"/>
      <c r="N664" s="77"/>
      <c r="O664" s="77"/>
      <c r="P664" s="77"/>
      <c r="Q664" s="77"/>
      <c r="R664" s="77"/>
      <c r="S664" s="65"/>
      <c r="T664" s="65"/>
    </row>
    <row r="665" spans="1:20" ht="12.75">
      <c r="A665" s="65"/>
      <c r="E665" s="65"/>
      <c r="F665" s="65"/>
      <c r="K665" s="65"/>
      <c r="L665" s="77"/>
      <c r="M665" s="77"/>
      <c r="N665" s="77"/>
      <c r="O665" s="77"/>
      <c r="P665" s="77"/>
      <c r="Q665" s="77"/>
      <c r="R665" s="77"/>
      <c r="S665" s="65"/>
      <c r="T665" s="65"/>
    </row>
    <row r="666" spans="1:20" ht="12.75">
      <c r="A666" s="65"/>
      <c r="E666" s="65"/>
      <c r="F666" s="65"/>
      <c r="K666" s="65"/>
      <c r="L666" s="77"/>
      <c r="M666" s="77"/>
      <c r="N666" s="77"/>
      <c r="O666" s="77"/>
      <c r="P666" s="77"/>
      <c r="Q666" s="77"/>
      <c r="R666" s="77"/>
      <c r="S666" s="65"/>
      <c r="T666" s="65"/>
    </row>
    <row r="667" spans="1:20" ht="12.75">
      <c r="A667" s="65"/>
      <c r="E667" s="65"/>
      <c r="F667" s="65"/>
      <c r="K667" s="65"/>
      <c r="L667" s="77"/>
      <c r="M667" s="77"/>
      <c r="N667" s="77"/>
      <c r="O667" s="77"/>
      <c r="P667" s="77"/>
      <c r="Q667" s="77"/>
      <c r="R667" s="77"/>
      <c r="S667" s="65"/>
      <c r="T667" s="65"/>
    </row>
    <row r="668" spans="1:20" ht="12.75">
      <c r="A668" s="65"/>
      <c r="E668" s="65"/>
      <c r="F668" s="65"/>
      <c r="K668" s="65"/>
      <c r="L668" s="77"/>
      <c r="M668" s="77"/>
      <c r="N668" s="77"/>
      <c r="O668" s="77"/>
      <c r="P668" s="77"/>
      <c r="Q668" s="77"/>
      <c r="R668" s="77"/>
      <c r="S668" s="65"/>
      <c r="T668" s="65"/>
    </row>
    <row r="669" spans="1:20" ht="12.75">
      <c r="A669" s="65"/>
      <c r="E669" s="65"/>
      <c r="F669" s="65"/>
      <c r="K669" s="65"/>
      <c r="L669" s="77"/>
      <c r="M669" s="77"/>
      <c r="N669" s="77"/>
      <c r="O669" s="77"/>
      <c r="P669" s="77"/>
      <c r="Q669" s="77"/>
      <c r="R669" s="77"/>
      <c r="S669" s="65"/>
      <c r="T669" s="65"/>
    </row>
    <row r="670" spans="1:20" ht="12.75">
      <c r="A670" s="65"/>
      <c r="E670" s="65"/>
      <c r="F670" s="65"/>
      <c r="K670" s="65"/>
      <c r="L670" s="77"/>
      <c r="M670" s="77"/>
      <c r="N670" s="77"/>
      <c r="O670" s="77"/>
      <c r="P670" s="77"/>
      <c r="Q670" s="77"/>
      <c r="R670" s="77"/>
      <c r="S670" s="65"/>
      <c r="T670" s="65"/>
    </row>
    <row r="671" spans="1:20" ht="12.75">
      <c r="A671" s="65"/>
      <c r="E671" s="65"/>
      <c r="F671" s="65"/>
      <c r="K671" s="65"/>
      <c r="L671" s="77"/>
      <c r="M671" s="77"/>
      <c r="N671" s="77"/>
      <c r="O671" s="77"/>
      <c r="P671" s="77"/>
      <c r="Q671" s="77"/>
      <c r="R671" s="77"/>
      <c r="S671" s="65"/>
      <c r="T671" s="65"/>
    </row>
    <row r="672" spans="1:20" ht="12.75">
      <c r="A672" s="65"/>
      <c r="E672" s="65"/>
      <c r="F672" s="65"/>
      <c r="K672" s="65"/>
      <c r="L672" s="77"/>
      <c r="M672" s="77"/>
      <c r="N672" s="77"/>
      <c r="O672" s="77"/>
      <c r="P672" s="77"/>
      <c r="Q672" s="77"/>
      <c r="R672" s="77"/>
      <c r="S672" s="65"/>
      <c r="T672" s="65"/>
    </row>
    <row r="673" spans="1:20" ht="12.75">
      <c r="A673" s="65"/>
      <c r="E673" s="65"/>
      <c r="F673" s="65"/>
      <c r="K673" s="65"/>
      <c r="L673" s="77"/>
      <c r="M673" s="77"/>
      <c r="N673" s="77"/>
      <c r="O673" s="77"/>
      <c r="P673" s="77"/>
      <c r="Q673" s="77"/>
      <c r="R673" s="77"/>
      <c r="S673" s="65"/>
      <c r="T673" s="65"/>
    </row>
    <row r="674" spans="1:20" ht="12.75">
      <c r="A674" s="65"/>
      <c r="E674" s="65"/>
      <c r="F674" s="65"/>
      <c r="K674" s="65"/>
      <c r="L674" s="77"/>
      <c r="M674" s="77"/>
      <c r="N674" s="77"/>
      <c r="O674" s="77"/>
      <c r="P674" s="77"/>
      <c r="Q674" s="77"/>
      <c r="R674" s="77"/>
      <c r="S674" s="65"/>
      <c r="T674" s="65"/>
    </row>
    <row r="675" spans="1:20" ht="12.75">
      <c r="A675" s="65"/>
      <c r="E675" s="65"/>
      <c r="F675" s="65"/>
      <c r="K675" s="65"/>
      <c r="L675" s="77"/>
      <c r="M675" s="77"/>
      <c r="N675" s="77"/>
      <c r="O675" s="77"/>
      <c r="P675" s="77"/>
      <c r="Q675" s="77"/>
      <c r="R675" s="77"/>
      <c r="S675" s="65"/>
      <c r="T675" s="65"/>
    </row>
    <row r="676" spans="1:20" ht="12.75">
      <c r="A676" s="65"/>
      <c r="E676" s="65"/>
      <c r="F676" s="65"/>
      <c r="K676" s="65"/>
      <c r="L676" s="77"/>
      <c r="M676" s="77"/>
      <c r="N676" s="77"/>
      <c r="O676" s="77"/>
      <c r="P676" s="77"/>
      <c r="Q676" s="77"/>
      <c r="R676" s="77"/>
      <c r="S676" s="65"/>
      <c r="T676" s="65"/>
    </row>
    <row r="677" spans="1:20" ht="12.75">
      <c r="A677" s="65"/>
      <c r="E677" s="65"/>
      <c r="F677" s="65"/>
      <c r="K677" s="65"/>
      <c r="L677" s="77"/>
      <c r="M677" s="77"/>
      <c r="N677" s="77"/>
      <c r="O677" s="77"/>
      <c r="P677" s="77"/>
      <c r="Q677" s="77"/>
      <c r="R677" s="77"/>
      <c r="S677" s="65"/>
      <c r="T677" s="65"/>
    </row>
    <row r="678" spans="1:20" ht="12.75">
      <c r="A678" s="65"/>
      <c r="E678" s="65"/>
      <c r="F678" s="65"/>
      <c r="K678" s="65"/>
      <c r="L678" s="77"/>
      <c r="M678" s="77"/>
      <c r="N678" s="77"/>
      <c r="O678" s="77"/>
      <c r="P678" s="77"/>
      <c r="Q678" s="77"/>
      <c r="R678" s="77"/>
      <c r="S678" s="65"/>
      <c r="T678" s="65"/>
    </row>
    <row r="679" spans="1:20" ht="12.75">
      <c r="A679" s="65"/>
      <c r="E679" s="65"/>
      <c r="F679" s="65"/>
      <c r="K679" s="65"/>
      <c r="L679" s="77"/>
      <c r="M679" s="77"/>
      <c r="N679" s="77"/>
      <c r="O679" s="77"/>
      <c r="P679" s="77"/>
      <c r="Q679" s="77"/>
      <c r="R679" s="77"/>
      <c r="S679" s="65"/>
      <c r="T679" s="65"/>
    </row>
    <row r="680" spans="1:20" ht="12.75">
      <c r="A680" s="65"/>
      <c r="E680" s="65"/>
      <c r="F680" s="65"/>
      <c r="K680" s="65"/>
      <c r="L680" s="77"/>
      <c r="M680" s="77"/>
      <c r="N680" s="77"/>
      <c r="O680" s="77"/>
      <c r="P680" s="77"/>
      <c r="Q680" s="77"/>
      <c r="R680" s="77"/>
      <c r="S680" s="65"/>
      <c r="T680" s="65"/>
    </row>
    <row r="681" spans="1:20" ht="12.75">
      <c r="A681" s="65"/>
      <c r="E681" s="65"/>
      <c r="F681" s="65"/>
      <c r="K681" s="65"/>
      <c r="L681" s="77"/>
      <c r="M681" s="77"/>
      <c r="N681" s="77"/>
      <c r="O681" s="77"/>
      <c r="P681" s="77"/>
      <c r="Q681" s="77"/>
      <c r="R681" s="77"/>
      <c r="S681" s="65"/>
      <c r="T681" s="65"/>
    </row>
    <row r="682" spans="1:20" ht="12.75">
      <c r="A682" s="65"/>
      <c r="E682" s="65"/>
      <c r="F682" s="65"/>
      <c r="K682" s="65"/>
      <c r="L682" s="77"/>
      <c r="M682" s="77"/>
      <c r="N682" s="77"/>
      <c r="O682" s="77"/>
      <c r="P682" s="77"/>
      <c r="Q682" s="77"/>
      <c r="R682" s="77"/>
      <c r="S682" s="65"/>
      <c r="T682" s="65"/>
    </row>
    <row r="683" spans="1:20" ht="12.75">
      <c r="A683" s="65"/>
      <c r="E683" s="65"/>
      <c r="F683" s="65"/>
      <c r="K683" s="65"/>
      <c r="L683" s="77"/>
      <c r="M683" s="77"/>
      <c r="N683" s="77"/>
      <c r="O683" s="77"/>
      <c r="P683" s="77"/>
      <c r="Q683" s="77"/>
      <c r="R683" s="77"/>
      <c r="S683" s="65"/>
      <c r="T683" s="65"/>
    </row>
    <row r="684" spans="1:20" ht="12.75">
      <c r="A684" s="65"/>
      <c r="E684" s="65"/>
      <c r="F684" s="65"/>
      <c r="K684" s="65"/>
      <c r="L684" s="77"/>
      <c r="M684" s="77"/>
      <c r="N684" s="77"/>
      <c r="O684" s="77"/>
      <c r="P684" s="77"/>
      <c r="Q684" s="77"/>
      <c r="R684" s="77"/>
      <c r="S684" s="65"/>
      <c r="T684" s="65"/>
    </row>
    <row r="685" spans="1:20" ht="12.75">
      <c r="A685" s="65"/>
      <c r="E685" s="65"/>
      <c r="F685" s="65"/>
      <c r="K685" s="65"/>
      <c r="L685" s="77"/>
      <c r="M685" s="77"/>
      <c r="N685" s="77"/>
      <c r="O685" s="77"/>
      <c r="P685" s="77"/>
      <c r="Q685" s="77"/>
      <c r="R685" s="77"/>
      <c r="S685" s="65"/>
      <c r="T685" s="65"/>
    </row>
    <row r="686" spans="1:20" ht="12.75">
      <c r="A686" s="65"/>
      <c r="E686" s="65"/>
      <c r="F686" s="65"/>
      <c r="K686" s="65"/>
      <c r="L686" s="77"/>
      <c r="M686" s="77"/>
      <c r="N686" s="77"/>
      <c r="O686" s="77"/>
      <c r="P686" s="77"/>
      <c r="Q686" s="77"/>
      <c r="R686" s="77"/>
      <c r="S686" s="65"/>
      <c r="T686" s="65"/>
    </row>
    <row r="687" spans="1:20" ht="12.75">
      <c r="A687" s="65"/>
      <c r="E687" s="65"/>
      <c r="F687" s="65"/>
      <c r="K687" s="65"/>
      <c r="L687" s="77"/>
      <c r="M687" s="77"/>
      <c r="N687" s="77"/>
      <c r="O687" s="77"/>
      <c r="P687" s="77"/>
      <c r="Q687" s="77"/>
      <c r="R687" s="77"/>
      <c r="S687" s="65"/>
      <c r="T687" s="65"/>
    </row>
    <row r="688" spans="1:20" ht="12.75">
      <c r="A688" s="65"/>
      <c r="E688" s="65"/>
      <c r="F688" s="65"/>
      <c r="K688" s="65"/>
      <c r="L688" s="77"/>
      <c r="M688" s="77"/>
      <c r="N688" s="77"/>
      <c r="O688" s="77"/>
      <c r="P688" s="77"/>
      <c r="Q688" s="77"/>
      <c r="R688" s="77"/>
      <c r="S688" s="65"/>
      <c r="T688" s="65"/>
    </row>
    <row r="689" spans="1:20" ht="12.75">
      <c r="A689" s="65"/>
      <c r="E689" s="65"/>
      <c r="F689" s="65"/>
      <c r="K689" s="65"/>
      <c r="L689" s="77"/>
      <c r="M689" s="77"/>
      <c r="N689" s="77"/>
      <c r="O689" s="77"/>
      <c r="P689" s="77"/>
      <c r="Q689" s="77"/>
      <c r="R689" s="77"/>
      <c r="S689" s="65"/>
      <c r="T689" s="65"/>
    </row>
    <row r="690" spans="1:20" ht="12.75">
      <c r="A690" s="65"/>
      <c r="E690" s="65"/>
      <c r="F690" s="65"/>
      <c r="K690" s="65"/>
      <c r="L690" s="77"/>
      <c r="M690" s="77"/>
      <c r="N690" s="77"/>
      <c r="O690" s="77"/>
      <c r="P690" s="77"/>
      <c r="Q690" s="77"/>
      <c r="R690" s="77"/>
      <c r="S690" s="65"/>
      <c r="T690" s="65"/>
    </row>
    <row r="691" spans="1:20" ht="12.75">
      <c r="A691" s="65"/>
      <c r="E691" s="65"/>
      <c r="F691" s="65"/>
      <c r="K691" s="65"/>
      <c r="L691" s="77"/>
      <c r="M691" s="77"/>
      <c r="N691" s="77"/>
      <c r="O691" s="77"/>
      <c r="P691" s="77"/>
      <c r="Q691" s="77"/>
      <c r="R691" s="77"/>
      <c r="S691" s="65"/>
      <c r="T691" s="65"/>
    </row>
    <row r="692" spans="1:20" ht="12.75">
      <c r="A692" s="65"/>
      <c r="E692" s="65"/>
      <c r="F692" s="65"/>
      <c r="K692" s="65"/>
      <c r="L692" s="77"/>
      <c r="M692" s="77"/>
      <c r="N692" s="77"/>
      <c r="O692" s="77"/>
      <c r="P692" s="77"/>
      <c r="Q692" s="77"/>
      <c r="R692" s="77"/>
      <c r="S692" s="65"/>
      <c r="T692" s="65"/>
    </row>
    <row r="693" spans="1:20" ht="12.75">
      <c r="A693" s="65"/>
      <c r="E693" s="65"/>
      <c r="F693" s="65"/>
      <c r="K693" s="65"/>
      <c r="L693" s="77"/>
      <c r="M693" s="77"/>
      <c r="N693" s="77"/>
      <c r="O693" s="77"/>
      <c r="P693" s="77"/>
      <c r="Q693" s="77"/>
      <c r="R693" s="77"/>
      <c r="S693" s="65"/>
      <c r="T693" s="65"/>
    </row>
    <row r="694" spans="1:20" ht="12.75">
      <c r="A694" s="65"/>
      <c r="E694" s="65"/>
      <c r="F694" s="65"/>
      <c r="K694" s="65"/>
      <c r="L694" s="77"/>
      <c r="M694" s="77"/>
      <c r="N694" s="77"/>
      <c r="O694" s="77"/>
      <c r="P694" s="77"/>
      <c r="Q694" s="77"/>
      <c r="R694" s="77"/>
      <c r="S694" s="65"/>
      <c r="T694" s="65"/>
    </row>
    <row r="695" spans="1:20" ht="12.75">
      <c r="A695" s="65"/>
      <c r="E695" s="65"/>
      <c r="F695" s="65"/>
      <c r="K695" s="65"/>
      <c r="L695" s="77"/>
      <c r="M695" s="77"/>
      <c r="N695" s="77"/>
      <c r="O695" s="77"/>
      <c r="P695" s="77"/>
      <c r="Q695" s="77"/>
      <c r="R695" s="77"/>
      <c r="S695" s="65"/>
      <c r="T695" s="65"/>
    </row>
    <row r="696" spans="1:20" ht="12.75">
      <c r="A696" s="65"/>
      <c r="E696" s="65"/>
      <c r="F696" s="65"/>
      <c r="K696" s="65"/>
      <c r="L696" s="77"/>
      <c r="M696" s="77"/>
      <c r="N696" s="77"/>
      <c r="O696" s="77"/>
      <c r="P696" s="77"/>
      <c r="Q696" s="77"/>
      <c r="R696" s="77"/>
      <c r="S696" s="65"/>
      <c r="T696" s="65"/>
    </row>
    <row r="697" spans="1:20" ht="12.75">
      <c r="A697" s="65"/>
      <c r="E697" s="65"/>
      <c r="F697" s="65"/>
      <c r="K697" s="65"/>
      <c r="L697" s="77"/>
      <c r="M697" s="77"/>
      <c r="N697" s="77"/>
      <c r="O697" s="77"/>
      <c r="P697" s="77"/>
      <c r="Q697" s="77"/>
      <c r="R697" s="77"/>
      <c r="S697" s="65"/>
      <c r="T697" s="65"/>
    </row>
    <row r="698" spans="1:20" ht="12.75">
      <c r="A698" s="65"/>
      <c r="E698" s="65"/>
      <c r="F698" s="65"/>
      <c r="K698" s="65"/>
      <c r="L698" s="77"/>
      <c r="M698" s="77"/>
      <c r="N698" s="77"/>
      <c r="O698" s="77"/>
      <c r="P698" s="77"/>
      <c r="Q698" s="77"/>
      <c r="R698" s="77"/>
      <c r="S698" s="65"/>
      <c r="T698" s="65"/>
    </row>
    <row r="699" spans="1:20" ht="12.75">
      <c r="A699" s="65"/>
      <c r="E699" s="65"/>
      <c r="F699" s="65"/>
      <c r="K699" s="65"/>
      <c r="L699" s="77"/>
      <c r="M699" s="77"/>
      <c r="N699" s="77"/>
      <c r="O699" s="77"/>
      <c r="P699" s="77"/>
      <c r="Q699" s="77"/>
      <c r="R699" s="77"/>
      <c r="S699" s="65"/>
      <c r="T699" s="65"/>
    </row>
    <row r="700" spans="1:20" ht="12.75">
      <c r="A700" s="65"/>
      <c r="E700" s="65"/>
      <c r="F700" s="65"/>
      <c r="K700" s="65"/>
      <c r="L700" s="77"/>
      <c r="M700" s="77"/>
      <c r="N700" s="77"/>
      <c r="O700" s="77"/>
      <c r="P700" s="77"/>
      <c r="Q700" s="77"/>
      <c r="R700" s="77"/>
      <c r="S700" s="65"/>
      <c r="T700" s="65"/>
    </row>
    <row r="701" spans="1:20" ht="12.75">
      <c r="A701" s="65"/>
      <c r="E701" s="65"/>
      <c r="F701" s="65"/>
      <c r="K701" s="65"/>
      <c r="L701" s="77"/>
      <c r="M701" s="77"/>
      <c r="N701" s="77"/>
      <c r="O701" s="77"/>
      <c r="P701" s="77"/>
      <c r="Q701" s="77"/>
      <c r="R701" s="77"/>
      <c r="S701" s="65"/>
      <c r="T701" s="65"/>
    </row>
    <row r="702" spans="1:20" ht="12.75">
      <c r="A702" s="65"/>
      <c r="E702" s="65"/>
      <c r="F702" s="65"/>
      <c r="K702" s="65"/>
      <c r="L702" s="77"/>
      <c r="M702" s="77"/>
      <c r="N702" s="77"/>
      <c r="O702" s="77"/>
      <c r="P702" s="77"/>
      <c r="Q702" s="77"/>
      <c r="R702" s="77"/>
      <c r="S702" s="65"/>
      <c r="T702" s="65"/>
    </row>
    <row r="703" spans="1:20" ht="12.75">
      <c r="A703" s="65"/>
      <c r="E703" s="65"/>
      <c r="F703" s="65"/>
      <c r="K703" s="65"/>
      <c r="L703" s="77"/>
      <c r="M703" s="77"/>
      <c r="N703" s="77"/>
      <c r="O703" s="77"/>
      <c r="P703" s="77"/>
      <c r="Q703" s="77"/>
      <c r="R703" s="77"/>
      <c r="S703" s="65"/>
      <c r="T703" s="65"/>
    </row>
    <row r="704" spans="1:20" ht="12.75">
      <c r="A704" s="65"/>
      <c r="E704" s="65"/>
      <c r="F704" s="65"/>
      <c r="K704" s="65"/>
      <c r="L704" s="77"/>
      <c r="M704" s="77"/>
      <c r="N704" s="77"/>
      <c r="O704" s="77"/>
      <c r="P704" s="77"/>
      <c r="Q704" s="77"/>
      <c r="R704" s="77"/>
      <c r="S704" s="65"/>
      <c r="T704" s="65"/>
    </row>
    <row r="705" spans="1:20" ht="12.75">
      <c r="A705" s="65"/>
      <c r="E705" s="65"/>
      <c r="F705" s="65"/>
      <c r="K705" s="65"/>
      <c r="L705" s="77"/>
      <c r="M705" s="77"/>
      <c r="N705" s="77"/>
      <c r="O705" s="77"/>
      <c r="P705" s="77"/>
      <c r="Q705" s="77"/>
      <c r="R705" s="77"/>
      <c r="S705" s="65"/>
      <c r="T705" s="65"/>
    </row>
    <row r="706" spans="1:20" ht="12.75">
      <c r="A706" s="65"/>
      <c r="E706" s="65"/>
      <c r="F706" s="65"/>
      <c r="K706" s="65"/>
      <c r="L706" s="77"/>
      <c r="M706" s="77"/>
      <c r="N706" s="77"/>
      <c r="O706" s="77"/>
      <c r="P706" s="77"/>
      <c r="Q706" s="77"/>
      <c r="R706" s="77"/>
      <c r="S706" s="65"/>
      <c r="T706" s="65"/>
    </row>
    <row r="707" spans="1:20" ht="12.75">
      <c r="A707" s="65"/>
      <c r="E707" s="65"/>
      <c r="F707" s="65"/>
      <c r="K707" s="65"/>
      <c r="L707" s="77"/>
      <c r="M707" s="77"/>
      <c r="N707" s="77"/>
      <c r="O707" s="77"/>
      <c r="P707" s="77"/>
      <c r="Q707" s="77"/>
      <c r="R707" s="77"/>
      <c r="S707" s="65"/>
      <c r="T707" s="65"/>
    </row>
    <row r="708" spans="1:20" ht="12.75">
      <c r="A708" s="65"/>
      <c r="E708" s="65"/>
      <c r="F708" s="65"/>
      <c r="K708" s="65"/>
      <c r="L708" s="77"/>
      <c r="M708" s="77"/>
      <c r="N708" s="77"/>
      <c r="O708" s="77"/>
      <c r="P708" s="77"/>
      <c r="Q708" s="77"/>
      <c r="R708" s="77"/>
      <c r="S708" s="65"/>
      <c r="T708" s="65"/>
    </row>
    <row r="709" spans="1:20" ht="12.75">
      <c r="A709" s="65"/>
      <c r="E709" s="65"/>
      <c r="F709" s="65"/>
      <c r="K709" s="65"/>
      <c r="L709" s="77"/>
      <c r="M709" s="77"/>
      <c r="N709" s="77"/>
      <c r="O709" s="77"/>
      <c r="P709" s="77"/>
      <c r="Q709" s="77"/>
      <c r="R709" s="77"/>
      <c r="S709" s="65"/>
      <c r="T709" s="65"/>
    </row>
    <row r="710" spans="1:20" ht="12.75">
      <c r="A710" s="65"/>
      <c r="E710" s="65"/>
      <c r="F710" s="65"/>
      <c r="K710" s="65"/>
      <c r="L710" s="77"/>
      <c r="M710" s="77"/>
      <c r="N710" s="77"/>
      <c r="O710" s="77"/>
      <c r="P710" s="77"/>
      <c r="Q710" s="77"/>
      <c r="R710" s="77"/>
      <c r="S710" s="65"/>
      <c r="T710" s="65"/>
    </row>
    <row r="711" spans="1:20" ht="12.75">
      <c r="A711" s="65"/>
      <c r="E711" s="65"/>
      <c r="F711" s="65"/>
      <c r="K711" s="65"/>
      <c r="L711" s="77"/>
      <c r="M711" s="77"/>
      <c r="N711" s="77"/>
      <c r="O711" s="77"/>
      <c r="P711" s="77"/>
      <c r="Q711" s="77"/>
      <c r="R711" s="77"/>
      <c r="S711" s="65"/>
      <c r="T711" s="65"/>
    </row>
    <row r="712" spans="1:20" ht="12.75">
      <c r="A712" s="65"/>
      <c r="E712" s="65"/>
      <c r="F712" s="65"/>
      <c r="K712" s="65"/>
      <c r="L712" s="77"/>
      <c r="M712" s="77"/>
      <c r="N712" s="77"/>
      <c r="O712" s="77"/>
      <c r="P712" s="77"/>
      <c r="Q712" s="77"/>
      <c r="R712" s="77"/>
      <c r="S712" s="65"/>
      <c r="T712" s="65"/>
    </row>
    <row r="713" spans="1:20" ht="12.75">
      <c r="A713" s="65"/>
      <c r="E713" s="65"/>
      <c r="F713" s="65"/>
      <c r="K713" s="65"/>
      <c r="L713" s="77"/>
      <c r="M713" s="77"/>
      <c r="N713" s="77"/>
      <c r="O713" s="77"/>
      <c r="P713" s="77"/>
      <c r="Q713" s="77"/>
      <c r="R713" s="77"/>
      <c r="S713" s="65"/>
      <c r="T713" s="65"/>
    </row>
    <row r="714" spans="1:20" ht="12.75">
      <c r="A714" s="65"/>
      <c r="E714" s="65"/>
      <c r="F714" s="65"/>
      <c r="K714" s="65"/>
      <c r="L714" s="77"/>
      <c r="M714" s="77"/>
      <c r="N714" s="77"/>
      <c r="O714" s="77"/>
      <c r="P714" s="77"/>
      <c r="Q714" s="77"/>
      <c r="R714" s="77"/>
      <c r="S714" s="65"/>
      <c r="T714" s="65"/>
    </row>
    <row r="715" spans="1:20" ht="12.75">
      <c r="A715" s="65"/>
      <c r="E715" s="65"/>
      <c r="F715" s="65"/>
      <c r="K715" s="65"/>
      <c r="L715" s="77"/>
      <c r="M715" s="77"/>
      <c r="N715" s="77"/>
      <c r="O715" s="77"/>
      <c r="P715" s="77"/>
      <c r="Q715" s="77"/>
      <c r="R715" s="77"/>
      <c r="S715" s="65"/>
      <c r="T715" s="65"/>
    </row>
    <row r="716" spans="1:20" ht="12.75">
      <c r="A716" s="65"/>
      <c r="E716" s="65"/>
      <c r="F716" s="65"/>
      <c r="K716" s="65"/>
      <c r="L716" s="77"/>
      <c r="M716" s="77"/>
      <c r="N716" s="77"/>
      <c r="O716" s="77"/>
      <c r="P716" s="77"/>
      <c r="Q716" s="77"/>
      <c r="R716" s="77"/>
      <c r="S716" s="65"/>
      <c r="T716" s="65"/>
    </row>
    <row r="717" spans="1:20" ht="12.75">
      <c r="A717" s="65"/>
      <c r="E717" s="65"/>
      <c r="F717" s="65"/>
      <c r="K717" s="65"/>
      <c r="L717" s="77"/>
      <c r="M717" s="77"/>
      <c r="N717" s="77"/>
      <c r="O717" s="77"/>
      <c r="P717" s="77"/>
      <c r="Q717" s="77"/>
      <c r="R717" s="77"/>
      <c r="S717" s="65"/>
      <c r="T717" s="65"/>
    </row>
    <row r="718" spans="1:20" ht="12.75">
      <c r="A718" s="65"/>
      <c r="E718" s="65"/>
      <c r="F718" s="65"/>
      <c r="K718" s="65"/>
      <c r="L718" s="77"/>
      <c r="M718" s="77"/>
      <c r="N718" s="77"/>
      <c r="O718" s="77"/>
      <c r="P718" s="77"/>
      <c r="Q718" s="77"/>
      <c r="R718" s="77"/>
      <c r="S718" s="65"/>
      <c r="T718" s="65"/>
    </row>
    <row r="719" spans="1:20" ht="12.75">
      <c r="A719" s="65"/>
      <c r="E719" s="65"/>
      <c r="F719" s="65"/>
      <c r="K719" s="65"/>
      <c r="L719" s="77"/>
      <c r="M719" s="77"/>
      <c r="N719" s="77"/>
      <c r="O719" s="77"/>
      <c r="P719" s="77"/>
      <c r="Q719" s="77"/>
      <c r="R719" s="77"/>
      <c r="S719" s="65"/>
      <c r="T719" s="65"/>
    </row>
    <row r="720" spans="1:20" ht="12.75">
      <c r="A720" s="65"/>
      <c r="E720" s="65"/>
      <c r="F720" s="65"/>
      <c r="K720" s="65"/>
      <c r="L720" s="77"/>
      <c r="M720" s="77"/>
      <c r="N720" s="77"/>
      <c r="O720" s="77"/>
      <c r="P720" s="77"/>
      <c r="Q720" s="77"/>
      <c r="R720" s="77"/>
      <c r="S720" s="65"/>
      <c r="T720" s="65"/>
    </row>
    <row r="721" spans="1:20" ht="12.75">
      <c r="A721" s="65"/>
      <c r="E721" s="65"/>
      <c r="F721" s="65"/>
      <c r="K721" s="65"/>
      <c r="L721" s="77"/>
      <c r="M721" s="77"/>
      <c r="N721" s="77"/>
      <c r="O721" s="77"/>
      <c r="P721" s="77"/>
      <c r="Q721" s="77"/>
      <c r="R721" s="77"/>
      <c r="S721" s="65"/>
      <c r="T721" s="65"/>
    </row>
    <row r="722" spans="1:20" ht="12.75">
      <c r="A722" s="65"/>
      <c r="E722" s="65"/>
      <c r="F722" s="65"/>
      <c r="K722" s="65"/>
      <c r="L722" s="77"/>
      <c r="M722" s="77"/>
      <c r="N722" s="77"/>
      <c r="O722" s="77"/>
      <c r="P722" s="77"/>
      <c r="Q722" s="77"/>
      <c r="R722" s="77"/>
      <c r="S722" s="65"/>
      <c r="T722" s="65"/>
    </row>
    <row r="723" spans="1:20" ht="12.75">
      <c r="A723" s="65"/>
      <c r="E723" s="65"/>
      <c r="F723" s="65"/>
      <c r="K723" s="65"/>
      <c r="L723" s="77"/>
      <c r="M723" s="77"/>
      <c r="N723" s="77"/>
      <c r="O723" s="77"/>
      <c r="P723" s="77"/>
      <c r="Q723" s="77"/>
      <c r="R723" s="77"/>
      <c r="S723" s="65"/>
      <c r="T723" s="65"/>
    </row>
    <row r="724" spans="1:20" ht="12.75">
      <c r="A724" s="65"/>
      <c r="E724" s="65"/>
      <c r="F724" s="65"/>
      <c r="K724" s="65"/>
      <c r="L724" s="77"/>
      <c r="M724" s="77"/>
      <c r="N724" s="77"/>
      <c r="O724" s="77"/>
      <c r="P724" s="77"/>
      <c r="Q724" s="77"/>
      <c r="R724" s="77"/>
      <c r="S724" s="65"/>
      <c r="T724" s="65"/>
    </row>
    <row r="725" spans="1:20" ht="12.75">
      <c r="A725" s="65"/>
      <c r="E725" s="65"/>
      <c r="F725" s="65"/>
      <c r="K725" s="65"/>
      <c r="L725" s="77"/>
      <c r="M725" s="77"/>
      <c r="N725" s="77"/>
      <c r="O725" s="77"/>
      <c r="P725" s="77"/>
      <c r="Q725" s="77"/>
      <c r="R725" s="77"/>
      <c r="S725" s="65"/>
      <c r="T725" s="65"/>
    </row>
    <row r="726" spans="1:20" ht="12.75">
      <c r="A726" s="65"/>
      <c r="E726" s="65"/>
      <c r="F726" s="65"/>
      <c r="K726" s="65"/>
      <c r="L726" s="77"/>
      <c r="M726" s="77"/>
      <c r="N726" s="77"/>
      <c r="O726" s="77"/>
      <c r="P726" s="77"/>
      <c r="Q726" s="77"/>
      <c r="R726" s="77"/>
      <c r="S726" s="65"/>
      <c r="T726" s="65"/>
    </row>
    <row r="727" spans="1:20" ht="12.75">
      <c r="A727" s="65"/>
      <c r="E727" s="65"/>
      <c r="F727" s="65"/>
      <c r="K727" s="65"/>
      <c r="L727" s="77"/>
      <c r="M727" s="77"/>
      <c r="N727" s="77"/>
      <c r="O727" s="77"/>
      <c r="P727" s="77"/>
      <c r="Q727" s="77"/>
      <c r="R727" s="77"/>
      <c r="S727" s="65"/>
      <c r="T727" s="65"/>
    </row>
    <row r="728" spans="1:20" ht="12.75">
      <c r="A728" s="65"/>
      <c r="E728" s="65"/>
      <c r="F728" s="65"/>
      <c r="K728" s="65"/>
      <c r="L728" s="77"/>
      <c r="M728" s="77"/>
      <c r="N728" s="77"/>
      <c r="O728" s="77"/>
      <c r="P728" s="77"/>
      <c r="Q728" s="77"/>
      <c r="R728" s="77"/>
      <c r="S728" s="65"/>
      <c r="T728" s="65"/>
    </row>
    <row r="729" spans="1:20" ht="12.75">
      <c r="A729" s="65"/>
      <c r="E729" s="65"/>
      <c r="F729" s="65"/>
      <c r="K729" s="65"/>
      <c r="L729" s="77"/>
      <c r="M729" s="77"/>
      <c r="N729" s="77"/>
      <c r="O729" s="77"/>
      <c r="P729" s="77"/>
      <c r="Q729" s="77"/>
      <c r="R729" s="77"/>
      <c r="S729" s="65"/>
      <c r="T729" s="65"/>
    </row>
    <row r="730" spans="1:20" ht="12.75">
      <c r="A730" s="65"/>
      <c r="E730" s="65"/>
      <c r="F730" s="65"/>
      <c r="K730" s="65"/>
      <c r="L730" s="77"/>
      <c r="M730" s="77"/>
      <c r="N730" s="77"/>
      <c r="O730" s="77"/>
      <c r="P730" s="77"/>
      <c r="Q730" s="77"/>
      <c r="R730" s="77"/>
      <c r="S730" s="65"/>
      <c r="T730" s="65"/>
    </row>
    <row r="731" spans="1:20" ht="12.75">
      <c r="A731" s="65"/>
      <c r="E731" s="65"/>
      <c r="F731" s="65"/>
      <c r="K731" s="65"/>
      <c r="L731" s="77"/>
      <c r="M731" s="77"/>
      <c r="N731" s="77"/>
      <c r="O731" s="77"/>
      <c r="P731" s="77"/>
      <c r="Q731" s="77"/>
      <c r="R731" s="77"/>
      <c r="S731" s="65"/>
      <c r="T731" s="65"/>
    </row>
    <row r="732" spans="1:20" ht="12.75">
      <c r="A732" s="65"/>
      <c r="E732" s="65"/>
      <c r="F732" s="65"/>
      <c r="K732" s="65"/>
      <c r="L732" s="77"/>
      <c r="M732" s="77"/>
      <c r="N732" s="77"/>
      <c r="O732" s="77"/>
      <c r="P732" s="77"/>
      <c r="Q732" s="77"/>
      <c r="R732" s="77"/>
      <c r="S732" s="65"/>
      <c r="T732" s="65"/>
    </row>
    <row r="733" spans="1:20" ht="12.75">
      <c r="A733" s="65"/>
      <c r="E733" s="65"/>
      <c r="F733" s="65"/>
      <c r="K733" s="65"/>
      <c r="L733" s="77"/>
      <c r="M733" s="77"/>
      <c r="N733" s="77"/>
      <c r="O733" s="77"/>
      <c r="P733" s="77"/>
      <c r="Q733" s="77"/>
      <c r="R733" s="77"/>
      <c r="S733" s="65"/>
      <c r="T733" s="65"/>
    </row>
    <row r="734" spans="1:20" ht="12.75">
      <c r="A734" s="65"/>
      <c r="E734" s="65"/>
      <c r="F734" s="65"/>
      <c r="K734" s="65"/>
      <c r="L734" s="77"/>
      <c r="M734" s="77"/>
      <c r="N734" s="77"/>
      <c r="O734" s="77"/>
      <c r="P734" s="77"/>
      <c r="Q734" s="77"/>
      <c r="R734" s="77"/>
      <c r="S734" s="65"/>
      <c r="T734" s="65"/>
    </row>
    <row r="735" spans="1:20" ht="12.75">
      <c r="A735" s="65"/>
      <c r="E735" s="65"/>
      <c r="F735" s="65"/>
      <c r="K735" s="65"/>
      <c r="L735" s="77"/>
      <c r="M735" s="77"/>
      <c r="N735" s="77"/>
      <c r="O735" s="77"/>
      <c r="P735" s="77"/>
      <c r="Q735" s="77"/>
      <c r="R735" s="77"/>
      <c r="S735" s="65"/>
      <c r="T735" s="65"/>
    </row>
    <row r="736" spans="1:20" ht="12.75">
      <c r="A736" s="65"/>
      <c r="E736" s="65"/>
      <c r="F736" s="65"/>
      <c r="K736" s="65"/>
      <c r="L736" s="77"/>
      <c r="M736" s="77"/>
      <c r="N736" s="77"/>
      <c r="O736" s="77"/>
      <c r="P736" s="77"/>
      <c r="Q736" s="77"/>
      <c r="R736" s="77"/>
      <c r="S736" s="65"/>
      <c r="T736" s="65"/>
    </row>
    <row r="737" spans="1:20" ht="12.75">
      <c r="A737" s="65"/>
      <c r="E737" s="65"/>
      <c r="F737" s="65"/>
      <c r="K737" s="65"/>
      <c r="L737" s="77"/>
      <c r="M737" s="77"/>
      <c r="N737" s="77"/>
      <c r="O737" s="77"/>
      <c r="P737" s="77"/>
      <c r="Q737" s="77"/>
      <c r="R737" s="77"/>
      <c r="S737" s="65"/>
      <c r="T737" s="65"/>
    </row>
    <row r="738" spans="1:20" ht="12.75">
      <c r="A738" s="65"/>
      <c r="E738" s="65"/>
      <c r="F738" s="65"/>
      <c r="K738" s="65"/>
      <c r="L738" s="77"/>
      <c r="M738" s="77"/>
      <c r="N738" s="77"/>
      <c r="O738" s="77"/>
      <c r="P738" s="77"/>
      <c r="Q738" s="77"/>
      <c r="R738" s="77"/>
      <c r="S738" s="65"/>
      <c r="T738" s="65"/>
    </row>
    <row r="739" spans="1:20" ht="12.75">
      <c r="A739" s="65"/>
      <c r="E739" s="65"/>
      <c r="F739" s="65"/>
      <c r="K739" s="65"/>
      <c r="L739" s="77"/>
      <c r="M739" s="77"/>
      <c r="N739" s="77"/>
      <c r="O739" s="77"/>
      <c r="P739" s="77"/>
      <c r="Q739" s="77"/>
      <c r="R739" s="77"/>
      <c r="S739" s="65"/>
      <c r="T739" s="65"/>
    </row>
    <row r="740" spans="1:20" ht="12.75">
      <c r="A740" s="65"/>
      <c r="E740" s="65"/>
      <c r="F740" s="65"/>
      <c r="K740" s="65"/>
      <c r="L740" s="77"/>
      <c r="M740" s="77"/>
      <c r="N740" s="77"/>
      <c r="O740" s="77"/>
      <c r="P740" s="77"/>
      <c r="Q740" s="77"/>
      <c r="R740" s="77"/>
      <c r="S740" s="65"/>
      <c r="T740" s="65"/>
    </row>
    <row r="741" spans="1:20" ht="12.75">
      <c r="A741" s="65"/>
      <c r="E741" s="65"/>
      <c r="F741" s="65"/>
      <c r="K741" s="65"/>
      <c r="L741" s="77"/>
      <c r="M741" s="77"/>
      <c r="N741" s="77"/>
      <c r="O741" s="77"/>
      <c r="P741" s="77"/>
      <c r="Q741" s="77"/>
      <c r="R741" s="77"/>
      <c r="S741" s="65"/>
      <c r="T741" s="65"/>
    </row>
    <row r="742" spans="1:20" ht="12.75">
      <c r="A742" s="65"/>
      <c r="E742" s="65"/>
      <c r="F742" s="65"/>
      <c r="K742" s="65"/>
      <c r="L742" s="77"/>
      <c r="M742" s="77"/>
      <c r="N742" s="77"/>
      <c r="O742" s="77"/>
      <c r="P742" s="77"/>
      <c r="Q742" s="77"/>
      <c r="R742" s="77"/>
      <c r="S742" s="65"/>
      <c r="T742" s="65"/>
    </row>
    <row r="743" spans="1:20" ht="12.75">
      <c r="A743" s="65"/>
      <c r="E743" s="65"/>
      <c r="F743" s="65"/>
      <c r="K743" s="65"/>
      <c r="L743" s="77"/>
      <c r="M743" s="77"/>
      <c r="N743" s="77"/>
      <c r="O743" s="77"/>
      <c r="P743" s="77"/>
      <c r="Q743" s="77"/>
      <c r="R743" s="77"/>
      <c r="S743" s="65"/>
      <c r="T743" s="65"/>
    </row>
    <row r="744" spans="1:20" ht="12.75">
      <c r="A744" s="65"/>
      <c r="E744" s="65"/>
      <c r="F744" s="65"/>
      <c r="K744" s="65"/>
      <c r="L744" s="77"/>
      <c r="M744" s="77"/>
      <c r="N744" s="77"/>
      <c r="O744" s="77"/>
      <c r="P744" s="77"/>
      <c r="Q744" s="77"/>
      <c r="R744" s="77"/>
      <c r="S744" s="65"/>
      <c r="T744" s="65"/>
    </row>
    <row r="745" spans="1:20" ht="12.75">
      <c r="A745" s="65"/>
      <c r="E745" s="65"/>
      <c r="F745" s="65"/>
      <c r="K745" s="65"/>
      <c r="L745" s="77"/>
      <c r="M745" s="77"/>
      <c r="N745" s="77"/>
      <c r="O745" s="77"/>
      <c r="P745" s="77"/>
      <c r="Q745" s="77"/>
      <c r="R745" s="77"/>
      <c r="S745" s="65"/>
      <c r="T745" s="65"/>
    </row>
    <row r="746" spans="1:20" ht="12.75">
      <c r="A746" s="65"/>
      <c r="E746" s="65"/>
      <c r="F746" s="65"/>
      <c r="K746" s="65"/>
      <c r="L746" s="77"/>
      <c r="M746" s="77"/>
      <c r="N746" s="77"/>
      <c r="O746" s="77"/>
      <c r="P746" s="77"/>
      <c r="Q746" s="77"/>
      <c r="R746" s="77"/>
      <c r="S746" s="65"/>
      <c r="T746" s="65"/>
    </row>
    <row r="747" spans="1:20" ht="12.75">
      <c r="A747" s="65"/>
      <c r="E747" s="65"/>
      <c r="F747" s="65"/>
      <c r="K747" s="65"/>
      <c r="L747" s="77"/>
      <c r="M747" s="77"/>
      <c r="N747" s="77"/>
      <c r="O747" s="77"/>
      <c r="P747" s="77"/>
      <c r="Q747" s="77"/>
      <c r="R747" s="77"/>
      <c r="S747" s="65"/>
      <c r="T747" s="65"/>
    </row>
    <row r="748" spans="1:20" ht="12.75">
      <c r="A748" s="65"/>
      <c r="E748" s="65"/>
      <c r="F748" s="65"/>
      <c r="K748" s="65"/>
      <c r="L748" s="77"/>
      <c r="M748" s="77"/>
      <c r="N748" s="77"/>
      <c r="O748" s="77"/>
      <c r="P748" s="77"/>
      <c r="Q748" s="77"/>
      <c r="R748" s="77"/>
      <c r="S748" s="65"/>
      <c r="T748" s="65"/>
    </row>
    <row r="749" spans="1:20" ht="12.75">
      <c r="A749" s="65"/>
      <c r="E749" s="65"/>
      <c r="F749" s="65"/>
      <c r="K749" s="65"/>
      <c r="L749" s="77"/>
      <c r="M749" s="77"/>
      <c r="N749" s="77"/>
      <c r="O749" s="77"/>
      <c r="P749" s="77"/>
      <c r="Q749" s="77"/>
      <c r="R749" s="77"/>
      <c r="S749" s="65"/>
      <c r="T749" s="65"/>
    </row>
    <row r="750" spans="1:20" ht="12.75">
      <c r="A750" s="65"/>
      <c r="E750" s="65"/>
      <c r="F750" s="65"/>
      <c r="K750" s="65"/>
      <c r="L750" s="77"/>
      <c r="M750" s="77"/>
      <c r="N750" s="77"/>
      <c r="O750" s="77"/>
      <c r="P750" s="77"/>
      <c r="Q750" s="77"/>
      <c r="R750" s="77"/>
      <c r="S750" s="65"/>
      <c r="T750" s="65"/>
    </row>
    <row r="751" spans="1:20" ht="12.75">
      <c r="A751" s="65"/>
      <c r="E751" s="65"/>
      <c r="F751" s="65"/>
      <c r="K751" s="65"/>
      <c r="L751" s="77"/>
      <c r="M751" s="77"/>
      <c r="N751" s="77"/>
      <c r="O751" s="77"/>
      <c r="P751" s="77"/>
      <c r="Q751" s="77"/>
      <c r="R751" s="77"/>
      <c r="S751" s="65"/>
      <c r="T751" s="65"/>
    </row>
    <row r="752" spans="1:20" ht="12.75">
      <c r="A752" s="65"/>
      <c r="E752" s="65"/>
      <c r="F752" s="65"/>
      <c r="K752" s="65"/>
      <c r="L752" s="77"/>
      <c r="M752" s="77"/>
      <c r="N752" s="77"/>
      <c r="O752" s="77"/>
      <c r="P752" s="77"/>
      <c r="Q752" s="77"/>
      <c r="R752" s="77"/>
      <c r="S752" s="65"/>
      <c r="T752" s="65"/>
    </row>
    <row r="753" spans="1:20" ht="12.75">
      <c r="A753" s="65"/>
      <c r="E753" s="65"/>
      <c r="F753" s="65"/>
      <c r="K753" s="65"/>
      <c r="L753" s="77"/>
      <c r="M753" s="77"/>
      <c r="N753" s="77"/>
      <c r="O753" s="77"/>
      <c r="P753" s="77"/>
      <c r="Q753" s="77"/>
      <c r="R753" s="77"/>
      <c r="S753" s="65"/>
      <c r="T753" s="65"/>
    </row>
    <row r="754" spans="1:20" ht="12.75">
      <c r="A754" s="65"/>
      <c r="E754" s="65"/>
      <c r="F754" s="65"/>
      <c r="K754" s="65"/>
      <c r="L754" s="77"/>
      <c r="M754" s="77"/>
      <c r="N754" s="77"/>
      <c r="O754" s="77"/>
      <c r="P754" s="77"/>
      <c r="Q754" s="77"/>
      <c r="R754" s="77"/>
      <c r="S754" s="65"/>
      <c r="T754" s="65"/>
    </row>
    <row r="755" spans="1:20" ht="12.75">
      <c r="A755" s="65"/>
      <c r="E755" s="65"/>
      <c r="F755" s="65"/>
      <c r="K755" s="65"/>
      <c r="L755" s="77"/>
      <c r="M755" s="77"/>
      <c r="N755" s="77"/>
      <c r="O755" s="77"/>
      <c r="P755" s="77"/>
      <c r="Q755" s="77"/>
      <c r="R755" s="77"/>
      <c r="S755" s="65"/>
      <c r="T755" s="65"/>
    </row>
    <row r="756" spans="1:20" ht="12.75">
      <c r="A756" s="65"/>
      <c r="E756" s="65"/>
      <c r="F756" s="65"/>
      <c r="K756" s="65"/>
      <c r="L756" s="77"/>
      <c r="M756" s="77"/>
      <c r="N756" s="77"/>
      <c r="O756" s="77"/>
      <c r="P756" s="77"/>
      <c r="Q756" s="77"/>
      <c r="R756" s="77"/>
      <c r="S756" s="65"/>
      <c r="T756" s="65"/>
    </row>
    <row r="757" spans="1:20" ht="12.75">
      <c r="A757" s="65"/>
      <c r="E757" s="65"/>
      <c r="F757" s="65"/>
      <c r="K757" s="65"/>
      <c r="L757" s="77"/>
      <c r="M757" s="77"/>
      <c r="N757" s="77"/>
      <c r="O757" s="77"/>
      <c r="P757" s="77"/>
      <c r="Q757" s="77"/>
      <c r="R757" s="77"/>
      <c r="S757" s="65"/>
      <c r="T757" s="65"/>
    </row>
    <row r="758" spans="1:20" ht="12.75">
      <c r="A758" s="65"/>
      <c r="E758" s="65"/>
      <c r="F758" s="65"/>
      <c r="K758" s="65"/>
      <c r="L758" s="77"/>
      <c r="M758" s="77"/>
      <c r="N758" s="77"/>
      <c r="O758" s="77"/>
      <c r="P758" s="77"/>
      <c r="Q758" s="77"/>
      <c r="R758" s="77"/>
      <c r="S758" s="65"/>
      <c r="T758" s="65"/>
    </row>
    <row r="759" spans="1:20" ht="12.75">
      <c r="A759" s="65"/>
      <c r="E759" s="65"/>
      <c r="F759" s="65"/>
      <c r="K759" s="65"/>
      <c r="L759" s="77"/>
      <c r="M759" s="77"/>
      <c r="N759" s="77"/>
      <c r="O759" s="77"/>
      <c r="P759" s="77"/>
      <c r="Q759" s="77"/>
      <c r="R759" s="77"/>
      <c r="S759" s="65"/>
      <c r="T759" s="65"/>
    </row>
    <row r="760" spans="1:20" ht="12.75">
      <c r="A760" s="65"/>
      <c r="E760" s="65"/>
      <c r="F760" s="65"/>
      <c r="K760" s="65"/>
      <c r="L760" s="77"/>
      <c r="M760" s="77"/>
      <c r="N760" s="77"/>
      <c r="O760" s="77"/>
      <c r="P760" s="77"/>
      <c r="Q760" s="77"/>
      <c r="R760" s="77"/>
      <c r="S760" s="65"/>
      <c r="T760" s="65"/>
    </row>
    <row r="761" spans="1:20" ht="12.75">
      <c r="A761" s="65"/>
      <c r="E761" s="65"/>
      <c r="F761" s="65"/>
      <c r="K761" s="65"/>
      <c r="L761" s="77"/>
      <c r="M761" s="77"/>
      <c r="N761" s="77"/>
      <c r="O761" s="77"/>
      <c r="P761" s="77"/>
      <c r="Q761" s="77"/>
      <c r="R761" s="77"/>
      <c r="S761" s="65"/>
      <c r="T761" s="65"/>
    </row>
    <row r="762" spans="1:20" ht="12.75">
      <c r="A762" s="65"/>
      <c r="E762" s="65"/>
      <c r="F762" s="65"/>
      <c r="K762" s="65"/>
      <c r="L762" s="77"/>
      <c r="M762" s="77"/>
      <c r="N762" s="77"/>
      <c r="O762" s="77"/>
      <c r="P762" s="77"/>
      <c r="Q762" s="77"/>
      <c r="R762" s="77"/>
      <c r="S762" s="65"/>
      <c r="T762" s="65"/>
    </row>
    <row r="763" spans="1:20" ht="12.75">
      <c r="A763" s="65"/>
      <c r="E763" s="65"/>
      <c r="F763" s="65"/>
      <c r="K763" s="65"/>
      <c r="L763" s="77"/>
      <c r="M763" s="77"/>
      <c r="N763" s="77"/>
      <c r="O763" s="77"/>
      <c r="P763" s="77"/>
      <c r="Q763" s="77"/>
      <c r="R763" s="77"/>
      <c r="S763" s="65"/>
      <c r="T763" s="65"/>
    </row>
    <row r="764" spans="1:20" ht="12.75">
      <c r="A764" s="65"/>
      <c r="E764" s="65"/>
      <c r="F764" s="65"/>
      <c r="K764" s="65"/>
      <c r="L764" s="77"/>
      <c r="M764" s="77"/>
      <c r="N764" s="77"/>
      <c r="O764" s="77"/>
      <c r="P764" s="77"/>
      <c r="Q764" s="77"/>
      <c r="R764" s="77"/>
      <c r="S764" s="65"/>
      <c r="T764" s="65"/>
    </row>
    <row r="765" spans="1:20" ht="12.75">
      <c r="A765" s="65"/>
      <c r="E765" s="65"/>
      <c r="F765" s="65"/>
      <c r="K765" s="65"/>
      <c r="L765" s="77"/>
      <c r="M765" s="77"/>
      <c r="N765" s="77"/>
      <c r="O765" s="77"/>
      <c r="P765" s="77"/>
      <c r="Q765" s="77"/>
      <c r="R765" s="77"/>
      <c r="S765" s="65"/>
      <c r="T765" s="65"/>
    </row>
    <row r="766" spans="1:20" ht="12.75">
      <c r="A766" s="65"/>
      <c r="E766" s="65"/>
      <c r="F766" s="65"/>
      <c r="K766" s="65"/>
      <c r="L766" s="77"/>
      <c r="M766" s="77"/>
      <c r="N766" s="77"/>
      <c r="O766" s="77"/>
      <c r="P766" s="77"/>
      <c r="Q766" s="77"/>
      <c r="R766" s="77"/>
      <c r="S766" s="65"/>
      <c r="T766" s="65"/>
    </row>
    <row r="767" spans="1:20" ht="12.75">
      <c r="A767" s="65"/>
      <c r="E767" s="65"/>
      <c r="F767" s="65"/>
      <c r="K767" s="65"/>
      <c r="L767" s="77"/>
      <c r="M767" s="77"/>
      <c r="N767" s="77"/>
      <c r="O767" s="77"/>
      <c r="P767" s="77"/>
      <c r="Q767" s="77"/>
      <c r="R767" s="77"/>
      <c r="S767" s="65"/>
      <c r="T767" s="65"/>
    </row>
    <row r="768" spans="1:20" ht="12.75">
      <c r="A768" s="65"/>
      <c r="E768" s="65"/>
      <c r="F768" s="65"/>
      <c r="K768" s="65"/>
      <c r="L768" s="77"/>
      <c r="M768" s="77"/>
      <c r="N768" s="77"/>
      <c r="O768" s="77"/>
      <c r="P768" s="77"/>
      <c r="Q768" s="77"/>
      <c r="R768" s="77"/>
      <c r="S768" s="65"/>
      <c r="T768" s="65"/>
    </row>
    <row r="769" spans="1:20" ht="12.75">
      <c r="A769" s="65"/>
      <c r="E769" s="65"/>
      <c r="F769" s="65"/>
      <c r="K769" s="65"/>
      <c r="L769" s="77"/>
      <c r="M769" s="77"/>
      <c r="N769" s="77"/>
      <c r="O769" s="77"/>
      <c r="P769" s="77"/>
      <c r="Q769" s="77"/>
      <c r="R769" s="77"/>
      <c r="S769" s="65"/>
      <c r="T769" s="65"/>
    </row>
    <row r="770" spans="1:20" ht="12.75">
      <c r="A770" s="65"/>
      <c r="E770" s="65"/>
      <c r="F770" s="65"/>
      <c r="K770" s="65"/>
      <c r="L770" s="77"/>
      <c r="M770" s="77"/>
      <c r="N770" s="77"/>
      <c r="O770" s="77"/>
      <c r="P770" s="77"/>
      <c r="Q770" s="77"/>
      <c r="R770" s="77"/>
      <c r="S770" s="65"/>
      <c r="T770" s="65"/>
    </row>
    <row r="771" spans="1:20" ht="12.75">
      <c r="A771" s="65"/>
      <c r="E771" s="65"/>
      <c r="F771" s="65"/>
      <c r="K771" s="65"/>
      <c r="L771" s="77"/>
      <c r="M771" s="77"/>
      <c r="N771" s="77"/>
      <c r="O771" s="77"/>
      <c r="P771" s="77"/>
      <c r="Q771" s="77"/>
      <c r="R771" s="77"/>
      <c r="S771" s="65"/>
      <c r="T771" s="65"/>
    </row>
    <row r="772" spans="1:20" ht="12.75">
      <c r="A772" s="65"/>
      <c r="E772" s="65"/>
      <c r="F772" s="65"/>
      <c r="K772" s="65"/>
      <c r="L772" s="77"/>
      <c r="M772" s="77"/>
      <c r="N772" s="77"/>
      <c r="O772" s="77"/>
      <c r="P772" s="77"/>
      <c r="Q772" s="77"/>
      <c r="R772" s="77"/>
      <c r="S772" s="65"/>
      <c r="T772" s="65"/>
    </row>
    <row r="773" spans="1:20" ht="12.75">
      <c r="A773" s="65"/>
      <c r="E773" s="65"/>
      <c r="F773" s="65"/>
      <c r="K773" s="65"/>
      <c r="L773" s="77"/>
      <c r="M773" s="77"/>
      <c r="N773" s="77"/>
      <c r="O773" s="77"/>
      <c r="P773" s="77"/>
      <c r="Q773" s="77"/>
      <c r="R773" s="77"/>
      <c r="S773" s="65"/>
      <c r="T773" s="65"/>
    </row>
    <row r="774" spans="1:20" ht="12.75">
      <c r="A774" s="65"/>
      <c r="E774" s="65"/>
      <c r="F774" s="65"/>
      <c r="K774" s="65"/>
      <c r="L774" s="77"/>
      <c r="M774" s="77"/>
      <c r="N774" s="77"/>
      <c r="O774" s="77"/>
      <c r="P774" s="77"/>
      <c r="Q774" s="77"/>
      <c r="R774" s="77"/>
      <c r="S774" s="65"/>
      <c r="T774" s="65"/>
    </row>
    <row r="775" spans="1:20" ht="12.75">
      <c r="A775" s="65"/>
      <c r="E775" s="65"/>
      <c r="F775" s="65"/>
      <c r="K775" s="65"/>
      <c r="L775" s="77"/>
      <c r="M775" s="77"/>
      <c r="N775" s="77"/>
      <c r="O775" s="77"/>
      <c r="P775" s="77"/>
      <c r="Q775" s="77"/>
      <c r="R775" s="77"/>
      <c r="S775" s="65"/>
      <c r="T775" s="65"/>
    </row>
    <row r="776" spans="1:20" ht="12.75">
      <c r="A776" s="65"/>
      <c r="E776" s="65"/>
      <c r="F776" s="65"/>
      <c r="K776" s="65"/>
      <c r="L776" s="77"/>
      <c r="M776" s="77"/>
      <c r="N776" s="77"/>
      <c r="O776" s="77"/>
      <c r="P776" s="77"/>
      <c r="Q776" s="77"/>
      <c r="R776" s="77"/>
      <c r="S776" s="65"/>
      <c r="T776" s="65"/>
    </row>
    <row r="777" spans="1:20" ht="12.75">
      <c r="A777" s="65"/>
      <c r="E777" s="65"/>
      <c r="F777" s="65"/>
      <c r="K777" s="65"/>
      <c r="L777" s="77"/>
      <c r="M777" s="77"/>
      <c r="N777" s="77"/>
      <c r="O777" s="77"/>
      <c r="P777" s="77"/>
      <c r="Q777" s="77"/>
      <c r="R777" s="77"/>
      <c r="S777" s="65"/>
      <c r="T777" s="65"/>
    </row>
    <row r="778" spans="1:20" ht="12.75">
      <c r="A778" s="65"/>
      <c r="E778" s="65"/>
      <c r="F778" s="65"/>
      <c r="K778" s="65"/>
      <c r="L778" s="77"/>
      <c r="M778" s="77"/>
      <c r="N778" s="77"/>
      <c r="O778" s="77"/>
      <c r="P778" s="77"/>
      <c r="Q778" s="77"/>
      <c r="R778" s="77"/>
      <c r="S778" s="65"/>
      <c r="T778" s="65"/>
    </row>
    <row r="779" spans="1:20" ht="12.75">
      <c r="A779" s="65"/>
      <c r="E779" s="65"/>
      <c r="F779" s="65"/>
      <c r="K779" s="65"/>
      <c r="L779" s="77"/>
      <c r="M779" s="77"/>
      <c r="N779" s="77"/>
      <c r="O779" s="77"/>
      <c r="P779" s="77"/>
      <c r="Q779" s="77"/>
      <c r="R779" s="77"/>
      <c r="S779" s="65"/>
      <c r="T779" s="65"/>
    </row>
    <row r="780" spans="1:20" ht="12.75">
      <c r="A780" s="65"/>
      <c r="E780" s="65"/>
      <c r="F780" s="65"/>
      <c r="K780" s="65"/>
      <c r="L780" s="77"/>
      <c r="M780" s="77"/>
      <c r="N780" s="77"/>
      <c r="O780" s="77"/>
      <c r="P780" s="77"/>
      <c r="Q780" s="77"/>
      <c r="R780" s="77"/>
      <c r="S780" s="65"/>
      <c r="T780" s="65"/>
    </row>
    <row r="781" spans="1:20" ht="12.75">
      <c r="A781" s="65"/>
      <c r="E781" s="65"/>
      <c r="F781" s="65"/>
      <c r="K781" s="65"/>
      <c r="L781" s="77"/>
      <c r="M781" s="77"/>
      <c r="N781" s="77"/>
      <c r="O781" s="77"/>
      <c r="P781" s="77"/>
      <c r="Q781" s="77"/>
      <c r="R781" s="77"/>
      <c r="S781" s="65"/>
      <c r="T781" s="65"/>
    </row>
    <row r="782" spans="1:20" ht="12.75">
      <c r="A782" s="65"/>
      <c r="E782" s="65"/>
      <c r="F782" s="65"/>
      <c r="K782" s="65"/>
      <c r="L782" s="77"/>
      <c r="M782" s="77"/>
      <c r="N782" s="77"/>
      <c r="O782" s="77"/>
      <c r="P782" s="77"/>
      <c r="Q782" s="77"/>
      <c r="R782" s="77"/>
      <c r="S782" s="65"/>
      <c r="T782" s="65"/>
    </row>
    <row r="783" spans="1:20" ht="12.75">
      <c r="A783" s="65"/>
      <c r="E783" s="65"/>
      <c r="F783" s="65"/>
      <c r="K783" s="65"/>
      <c r="L783" s="77"/>
      <c r="M783" s="77"/>
      <c r="N783" s="77"/>
      <c r="O783" s="77"/>
      <c r="P783" s="77"/>
      <c r="Q783" s="77"/>
      <c r="R783" s="77"/>
      <c r="S783" s="65"/>
      <c r="T783" s="65"/>
    </row>
    <row r="784" spans="1:20" ht="12.75">
      <c r="A784" s="65"/>
      <c r="E784" s="65"/>
      <c r="F784" s="65"/>
      <c r="K784" s="65"/>
      <c r="L784" s="77"/>
      <c r="M784" s="77"/>
      <c r="N784" s="77"/>
      <c r="O784" s="77"/>
      <c r="P784" s="77"/>
      <c r="Q784" s="77"/>
      <c r="R784" s="77"/>
      <c r="S784" s="65"/>
      <c r="T784" s="65"/>
    </row>
    <row r="785" spans="1:20" ht="12.75">
      <c r="A785" s="65"/>
      <c r="E785" s="65"/>
      <c r="F785" s="65"/>
      <c r="K785" s="65"/>
      <c r="L785" s="77"/>
      <c r="M785" s="77"/>
      <c r="N785" s="77"/>
      <c r="O785" s="77"/>
      <c r="P785" s="77"/>
      <c r="Q785" s="77"/>
      <c r="R785" s="77"/>
      <c r="S785" s="65"/>
      <c r="T785" s="65"/>
    </row>
    <row r="786" spans="1:20" ht="12.75">
      <c r="A786" s="65"/>
      <c r="E786" s="65"/>
      <c r="F786" s="65"/>
      <c r="K786" s="65"/>
      <c r="L786" s="77"/>
      <c r="M786" s="77"/>
      <c r="N786" s="77"/>
      <c r="O786" s="77"/>
      <c r="P786" s="77"/>
      <c r="Q786" s="77"/>
      <c r="R786" s="77"/>
      <c r="S786" s="65"/>
      <c r="T786" s="65"/>
    </row>
    <row r="787" spans="1:20" ht="12.75">
      <c r="A787" s="65"/>
      <c r="E787" s="65"/>
      <c r="F787" s="65"/>
      <c r="K787" s="65"/>
      <c r="L787" s="77"/>
      <c r="M787" s="77"/>
      <c r="N787" s="77"/>
      <c r="O787" s="77"/>
      <c r="P787" s="77"/>
      <c r="Q787" s="77"/>
      <c r="R787" s="77"/>
      <c r="S787" s="65"/>
      <c r="T787" s="65"/>
    </row>
    <row r="788" spans="1:20" ht="12.75">
      <c r="A788" s="65"/>
      <c r="E788" s="65"/>
      <c r="F788" s="65"/>
      <c r="K788" s="65"/>
      <c r="L788" s="77"/>
      <c r="M788" s="77"/>
      <c r="N788" s="77"/>
      <c r="O788" s="77"/>
      <c r="P788" s="77"/>
      <c r="Q788" s="77"/>
      <c r="R788" s="77"/>
      <c r="S788" s="65"/>
      <c r="T788" s="65"/>
    </row>
    <row r="789" spans="1:20" ht="12.75">
      <c r="A789" s="65"/>
      <c r="E789" s="65"/>
      <c r="F789" s="65"/>
      <c r="K789" s="65"/>
      <c r="L789" s="77"/>
      <c r="M789" s="77"/>
      <c r="N789" s="77"/>
      <c r="O789" s="77"/>
      <c r="P789" s="77"/>
      <c r="Q789" s="77"/>
      <c r="R789" s="77"/>
      <c r="S789" s="65"/>
      <c r="T789" s="65"/>
    </row>
    <row r="790" spans="1:20" ht="12.75">
      <c r="A790" s="65"/>
      <c r="E790" s="65"/>
      <c r="F790" s="65"/>
      <c r="K790" s="65"/>
      <c r="L790" s="77"/>
      <c r="M790" s="77"/>
      <c r="N790" s="77"/>
      <c r="O790" s="77"/>
      <c r="P790" s="77"/>
      <c r="Q790" s="77"/>
      <c r="R790" s="77"/>
      <c r="S790" s="65"/>
      <c r="T790" s="65"/>
    </row>
    <row r="791" spans="1:20" ht="12.75">
      <c r="A791" s="65"/>
      <c r="E791" s="65"/>
      <c r="F791" s="65"/>
      <c r="K791" s="65"/>
      <c r="L791" s="77"/>
      <c r="M791" s="77"/>
      <c r="N791" s="77"/>
      <c r="O791" s="77"/>
      <c r="P791" s="77"/>
      <c r="Q791" s="77"/>
      <c r="R791" s="77"/>
      <c r="S791" s="65"/>
      <c r="T791" s="65"/>
    </row>
    <row r="792" spans="1:20" ht="12.75">
      <c r="A792" s="65"/>
      <c r="E792" s="65"/>
      <c r="F792" s="65"/>
      <c r="K792" s="65"/>
      <c r="L792" s="77"/>
      <c r="M792" s="77"/>
      <c r="N792" s="77"/>
      <c r="O792" s="77"/>
      <c r="P792" s="77"/>
      <c r="Q792" s="77"/>
      <c r="R792" s="77"/>
      <c r="S792" s="65"/>
      <c r="T792" s="65"/>
    </row>
    <row r="793" spans="1:20" ht="12.75">
      <c r="A793" s="65"/>
      <c r="E793" s="65"/>
      <c r="F793" s="65"/>
      <c r="K793" s="65"/>
      <c r="L793" s="77"/>
      <c r="M793" s="77"/>
      <c r="N793" s="77"/>
      <c r="O793" s="77"/>
      <c r="P793" s="77"/>
      <c r="Q793" s="77"/>
      <c r="R793" s="77"/>
      <c r="S793" s="65"/>
      <c r="T793" s="65"/>
    </row>
    <row r="794" spans="1:20" ht="12.75">
      <c r="A794" s="65"/>
      <c r="E794" s="65"/>
      <c r="F794" s="65"/>
      <c r="K794" s="65"/>
      <c r="L794" s="77"/>
      <c r="M794" s="77"/>
      <c r="N794" s="77"/>
      <c r="O794" s="77"/>
      <c r="P794" s="77"/>
      <c r="Q794" s="77"/>
      <c r="R794" s="77"/>
      <c r="S794" s="65"/>
      <c r="T794" s="65"/>
    </row>
    <row r="795" spans="1:20" ht="12.75">
      <c r="A795" s="65"/>
      <c r="E795" s="65"/>
      <c r="F795" s="65"/>
      <c r="K795" s="65"/>
      <c r="L795" s="77"/>
      <c r="M795" s="77"/>
      <c r="N795" s="77"/>
      <c r="O795" s="77"/>
      <c r="P795" s="77"/>
      <c r="Q795" s="77"/>
      <c r="R795" s="77"/>
      <c r="S795" s="65"/>
      <c r="T795" s="65"/>
    </row>
    <row r="796" spans="1:20" ht="12.75">
      <c r="A796" s="65"/>
      <c r="E796" s="65"/>
      <c r="F796" s="65"/>
      <c r="K796" s="65"/>
      <c r="L796" s="77"/>
      <c r="M796" s="77"/>
      <c r="N796" s="77"/>
      <c r="O796" s="77"/>
      <c r="P796" s="77"/>
      <c r="Q796" s="77"/>
      <c r="R796" s="77"/>
      <c r="S796" s="65"/>
      <c r="T796" s="65"/>
    </row>
    <row r="797" spans="1:20" ht="12.75">
      <c r="A797" s="65"/>
      <c r="E797" s="65"/>
      <c r="F797" s="65"/>
      <c r="K797" s="65"/>
      <c r="L797" s="77"/>
      <c r="M797" s="77"/>
      <c r="N797" s="77"/>
      <c r="O797" s="77"/>
      <c r="P797" s="77"/>
      <c r="Q797" s="77"/>
      <c r="R797" s="77"/>
      <c r="S797" s="65"/>
      <c r="T797" s="65"/>
    </row>
    <row r="798" spans="1:20" ht="12.75">
      <c r="A798" s="65"/>
      <c r="E798" s="65"/>
      <c r="F798" s="65"/>
      <c r="K798" s="65"/>
      <c r="L798" s="77"/>
      <c r="M798" s="77"/>
      <c r="N798" s="77"/>
      <c r="O798" s="77"/>
      <c r="P798" s="77"/>
      <c r="Q798" s="77"/>
      <c r="R798" s="77"/>
      <c r="S798" s="65"/>
      <c r="T798" s="65"/>
    </row>
    <row r="799" spans="1:20" ht="12.75">
      <c r="A799" s="65"/>
      <c r="E799" s="65"/>
      <c r="F799" s="65"/>
      <c r="K799" s="65"/>
      <c r="L799" s="77"/>
      <c r="M799" s="77"/>
      <c r="N799" s="77"/>
      <c r="O799" s="77"/>
      <c r="P799" s="77"/>
      <c r="Q799" s="77"/>
      <c r="R799" s="77"/>
      <c r="S799" s="65"/>
      <c r="T799" s="65"/>
    </row>
    <row r="800" spans="1:20" ht="12.75">
      <c r="A800" s="65"/>
      <c r="E800" s="65"/>
      <c r="F800" s="65"/>
      <c r="K800" s="65"/>
      <c r="L800" s="77"/>
      <c r="M800" s="77"/>
      <c r="N800" s="77"/>
      <c r="O800" s="77"/>
      <c r="P800" s="77"/>
      <c r="Q800" s="77"/>
      <c r="R800" s="77"/>
      <c r="S800" s="65"/>
      <c r="T800" s="65"/>
    </row>
    <row r="801" spans="1:20" ht="12.75">
      <c r="A801" s="65"/>
      <c r="E801" s="65"/>
      <c r="F801" s="65"/>
      <c r="K801" s="65"/>
      <c r="L801" s="77"/>
      <c r="M801" s="77"/>
      <c r="N801" s="77"/>
      <c r="O801" s="77"/>
      <c r="P801" s="77"/>
      <c r="Q801" s="77"/>
      <c r="R801" s="77"/>
      <c r="S801" s="65"/>
      <c r="T801" s="65"/>
    </row>
    <row r="802" spans="1:20" ht="12.75">
      <c r="A802" s="65"/>
      <c r="E802" s="65"/>
      <c r="F802" s="65"/>
      <c r="K802" s="65"/>
      <c r="L802" s="77"/>
      <c r="M802" s="77"/>
      <c r="N802" s="77"/>
      <c r="O802" s="77"/>
      <c r="P802" s="77"/>
      <c r="Q802" s="77"/>
      <c r="R802" s="77"/>
      <c r="S802" s="65"/>
      <c r="T802" s="65"/>
    </row>
    <row r="803" spans="1:20" ht="12.75">
      <c r="A803" s="65"/>
      <c r="E803" s="65"/>
      <c r="F803" s="65"/>
      <c r="K803" s="65"/>
      <c r="L803" s="77"/>
      <c r="M803" s="77"/>
      <c r="N803" s="77"/>
      <c r="O803" s="77"/>
      <c r="P803" s="77"/>
      <c r="Q803" s="77"/>
      <c r="R803" s="77"/>
      <c r="S803" s="65"/>
      <c r="T803" s="65"/>
    </row>
    <row r="804" spans="1:20" ht="12.75">
      <c r="A804" s="65"/>
      <c r="E804" s="65"/>
      <c r="F804" s="65"/>
      <c r="K804" s="65"/>
      <c r="L804" s="77"/>
      <c r="M804" s="77"/>
      <c r="N804" s="77"/>
      <c r="O804" s="77"/>
      <c r="P804" s="77"/>
      <c r="Q804" s="77"/>
      <c r="R804" s="77"/>
      <c r="S804" s="65"/>
      <c r="T804" s="65"/>
    </row>
    <row r="805" spans="1:20" ht="12.75">
      <c r="A805" s="65"/>
      <c r="E805" s="65"/>
      <c r="F805" s="65"/>
      <c r="K805" s="65"/>
      <c r="L805" s="77"/>
      <c r="M805" s="77"/>
      <c r="N805" s="77"/>
      <c r="O805" s="77"/>
      <c r="P805" s="77"/>
      <c r="Q805" s="77"/>
      <c r="R805" s="77"/>
      <c r="S805" s="65"/>
      <c r="T805" s="65"/>
    </row>
    <row r="806" spans="1:20" ht="12.75">
      <c r="A806" s="65"/>
      <c r="E806" s="65"/>
      <c r="F806" s="65"/>
      <c r="K806" s="65"/>
      <c r="L806" s="77"/>
      <c r="M806" s="77"/>
      <c r="N806" s="77"/>
      <c r="O806" s="77"/>
      <c r="P806" s="77"/>
      <c r="Q806" s="77"/>
      <c r="R806" s="77"/>
      <c r="S806" s="65"/>
      <c r="T806" s="65"/>
    </row>
    <row r="807" spans="1:20" ht="12.75">
      <c r="A807" s="65"/>
      <c r="E807" s="65"/>
      <c r="F807" s="65"/>
      <c r="K807" s="65"/>
      <c r="L807" s="77"/>
      <c r="M807" s="77"/>
      <c r="N807" s="77"/>
      <c r="O807" s="77"/>
      <c r="P807" s="77"/>
      <c r="Q807" s="77"/>
      <c r="R807" s="77"/>
      <c r="S807" s="65"/>
      <c r="T807" s="65"/>
    </row>
    <row r="808" spans="1:20" ht="12.75">
      <c r="A808" s="65"/>
      <c r="E808" s="65"/>
      <c r="F808" s="65"/>
      <c r="K808" s="65"/>
      <c r="L808" s="77"/>
      <c r="M808" s="77"/>
      <c r="N808" s="77"/>
      <c r="O808" s="77"/>
      <c r="P808" s="77"/>
      <c r="Q808" s="77"/>
      <c r="R808" s="77"/>
      <c r="S808" s="65"/>
      <c r="T808" s="65"/>
    </row>
    <row r="809" spans="1:20" ht="12.75">
      <c r="A809" s="65"/>
      <c r="E809" s="65"/>
      <c r="F809" s="65"/>
      <c r="K809" s="65"/>
      <c r="L809" s="77"/>
      <c r="M809" s="77"/>
      <c r="N809" s="77"/>
      <c r="O809" s="77"/>
      <c r="P809" s="77"/>
      <c r="Q809" s="77"/>
      <c r="R809" s="77"/>
      <c r="S809" s="65"/>
      <c r="T809" s="65"/>
    </row>
    <row r="810" spans="1:20" ht="12.75">
      <c r="A810" s="65"/>
      <c r="E810" s="65"/>
      <c r="F810" s="65"/>
      <c r="K810" s="65"/>
      <c r="L810" s="77"/>
      <c r="M810" s="77"/>
      <c r="N810" s="77"/>
      <c r="O810" s="77"/>
      <c r="P810" s="77"/>
      <c r="Q810" s="77"/>
      <c r="R810" s="77"/>
      <c r="S810" s="65"/>
      <c r="T810" s="65"/>
    </row>
    <row r="811" spans="1:20" ht="12.75">
      <c r="A811" s="65"/>
      <c r="E811" s="65"/>
      <c r="F811" s="65"/>
      <c r="K811" s="65"/>
      <c r="L811" s="77"/>
      <c r="M811" s="77"/>
      <c r="N811" s="77"/>
      <c r="O811" s="77"/>
      <c r="P811" s="77"/>
      <c r="Q811" s="77"/>
      <c r="R811" s="77"/>
      <c r="S811" s="65"/>
      <c r="T811" s="65"/>
    </row>
    <row r="812" spans="1:20" ht="12.75">
      <c r="A812" s="65"/>
      <c r="E812" s="65"/>
      <c r="F812" s="65"/>
      <c r="K812" s="65"/>
      <c r="L812" s="77"/>
      <c r="M812" s="77"/>
      <c r="N812" s="77"/>
      <c r="O812" s="77"/>
      <c r="P812" s="77"/>
      <c r="Q812" s="77"/>
      <c r="R812" s="77"/>
      <c r="S812" s="65"/>
      <c r="T812" s="65"/>
    </row>
    <row r="813" spans="1:20" ht="12.75">
      <c r="A813" s="65"/>
      <c r="E813" s="65"/>
      <c r="F813" s="65"/>
      <c r="K813" s="65"/>
      <c r="L813" s="77"/>
      <c r="M813" s="77"/>
      <c r="N813" s="77"/>
      <c r="O813" s="77"/>
      <c r="P813" s="77"/>
      <c r="Q813" s="77"/>
      <c r="R813" s="77"/>
      <c r="S813" s="65"/>
      <c r="T813" s="65"/>
    </row>
    <row r="814" spans="1:20" ht="12.75">
      <c r="A814" s="65"/>
      <c r="E814" s="65"/>
      <c r="F814" s="65"/>
      <c r="K814" s="65"/>
      <c r="L814" s="77"/>
      <c r="M814" s="77"/>
      <c r="N814" s="77"/>
      <c r="O814" s="77"/>
      <c r="P814" s="77"/>
      <c r="Q814" s="77"/>
      <c r="R814" s="77"/>
      <c r="S814" s="65"/>
      <c r="T814" s="65"/>
    </row>
    <row r="815" spans="1:20" ht="12.75">
      <c r="A815" s="65"/>
      <c r="E815" s="65"/>
      <c r="F815" s="65"/>
      <c r="K815" s="65"/>
      <c r="L815" s="77"/>
      <c r="M815" s="77"/>
      <c r="N815" s="77"/>
      <c r="O815" s="77"/>
      <c r="P815" s="77"/>
      <c r="Q815" s="77"/>
      <c r="R815" s="77"/>
      <c r="S815" s="65"/>
      <c r="T815" s="65"/>
    </row>
    <row r="816" spans="1:20" ht="12.75">
      <c r="A816" s="65"/>
      <c r="E816" s="65"/>
      <c r="F816" s="65"/>
      <c r="K816" s="65"/>
      <c r="L816" s="77"/>
      <c r="M816" s="77"/>
      <c r="N816" s="77"/>
      <c r="O816" s="77"/>
      <c r="P816" s="77"/>
      <c r="Q816" s="77"/>
      <c r="R816" s="77"/>
      <c r="S816" s="65"/>
      <c r="T816" s="65"/>
    </row>
    <row r="817" spans="1:20" ht="12.75">
      <c r="A817" s="65"/>
      <c r="E817" s="65"/>
      <c r="F817" s="65"/>
      <c r="K817" s="65"/>
      <c r="L817" s="77"/>
      <c r="M817" s="77"/>
      <c r="N817" s="77"/>
      <c r="O817" s="77"/>
      <c r="P817" s="77"/>
      <c r="Q817" s="77"/>
      <c r="R817" s="77"/>
      <c r="S817" s="65"/>
      <c r="T817" s="65"/>
    </row>
    <row r="818" spans="1:20" ht="12.75">
      <c r="A818" s="65"/>
      <c r="E818" s="65"/>
      <c r="F818" s="65"/>
      <c r="K818" s="65"/>
      <c r="L818" s="77"/>
      <c r="M818" s="77"/>
      <c r="N818" s="77"/>
      <c r="O818" s="77"/>
      <c r="P818" s="77"/>
      <c r="Q818" s="77"/>
      <c r="R818" s="77"/>
      <c r="S818" s="65"/>
      <c r="T818" s="65"/>
    </row>
    <row r="819" spans="1:20" ht="12.75">
      <c r="A819" s="65"/>
      <c r="E819" s="65"/>
      <c r="F819" s="65"/>
      <c r="K819" s="65"/>
      <c r="L819" s="77"/>
      <c r="M819" s="77"/>
      <c r="N819" s="77"/>
      <c r="O819" s="77"/>
      <c r="P819" s="77"/>
      <c r="Q819" s="77"/>
      <c r="R819" s="77"/>
      <c r="S819" s="65"/>
      <c r="T819" s="65"/>
    </row>
    <row r="820" spans="1:20" ht="12.75">
      <c r="A820" s="65"/>
      <c r="E820" s="65"/>
      <c r="F820" s="65"/>
      <c r="K820" s="65"/>
      <c r="L820" s="77"/>
      <c r="M820" s="77"/>
      <c r="N820" s="77"/>
      <c r="O820" s="77"/>
      <c r="P820" s="77"/>
      <c r="Q820" s="77"/>
      <c r="R820" s="77"/>
      <c r="S820" s="65"/>
      <c r="T820" s="65"/>
    </row>
    <row r="821" spans="1:20" ht="12.75">
      <c r="A821" s="65"/>
      <c r="E821" s="65"/>
      <c r="F821" s="65"/>
      <c r="K821" s="65"/>
      <c r="L821" s="77"/>
      <c r="M821" s="77"/>
      <c r="N821" s="77"/>
      <c r="O821" s="77"/>
      <c r="P821" s="77"/>
      <c r="Q821" s="77"/>
      <c r="R821" s="77"/>
      <c r="S821" s="65"/>
      <c r="T821" s="65"/>
    </row>
    <row r="822" spans="1:20" ht="12.75">
      <c r="A822" s="65"/>
      <c r="E822" s="65"/>
      <c r="F822" s="65"/>
      <c r="K822" s="65"/>
      <c r="L822" s="77"/>
      <c r="M822" s="77"/>
      <c r="N822" s="77"/>
      <c r="O822" s="77"/>
      <c r="P822" s="77"/>
      <c r="Q822" s="77"/>
      <c r="R822" s="77"/>
      <c r="S822" s="65"/>
      <c r="T822" s="65"/>
    </row>
    <row r="823" spans="1:20" ht="12.75">
      <c r="A823" s="65"/>
      <c r="E823" s="65"/>
      <c r="F823" s="65"/>
      <c r="K823" s="65"/>
      <c r="L823" s="77"/>
      <c r="M823" s="77"/>
      <c r="N823" s="77"/>
      <c r="O823" s="77"/>
      <c r="P823" s="77"/>
      <c r="Q823" s="77"/>
      <c r="R823" s="77"/>
      <c r="S823" s="65"/>
      <c r="T823" s="65"/>
    </row>
    <row r="824" spans="1:20" ht="12.75">
      <c r="A824" s="65"/>
      <c r="E824" s="65"/>
      <c r="F824" s="65"/>
      <c r="K824" s="65"/>
      <c r="L824" s="77"/>
      <c r="M824" s="77"/>
      <c r="N824" s="77"/>
      <c r="O824" s="77"/>
      <c r="P824" s="77"/>
      <c r="Q824" s="77"/>
      <c r="R824" s="77"/>
      <c r="S824" s="65"/>
      <c r="T824" s="65"/>
    </row>
    <row r="825" spans="1:20" ht="12.75">
      <c r="A825" s="65"/>
      <c r="E825" s="65"/>
      <c r="F825" s="65"/>
      <c r="K825" s="65"/>
      <c r="L825" s="77"/>
      <c r="M825" s="77"/>
      <c r="N825" s="77"/>
      <c r="O825" s="77"/>
      <c r="P825" s="77"/>
      <c r="Q825" s="77"/>
      <c r="R825" s="77"/>
      <c r="S825" s="65"/>
      <c r="T825" s="65"/>
    </row>
    <row r="826" spans="1:20" ht="12.75">
      <c r="A826" s="65"/>
      <c r="E826" s="65"/>
      <c r="F826" s="65"/>
      <c r="K826" s="65"/>
      <c r="L826" s="77"/>
      <c r="M826" s="77"/>
      <c r="N826" s="77"/>
      <c r="O826" s="77"/>
      <c r="P826" s="77"/>
      <c r="Q826" s="77"/>
      <c r="R826" s="77"/>
      <c r="S826" s="65"/>
      <c r="T826" s="65"/>
    </row>
    <row r="827" spans="1:20" ht="12.75">
      <c r="A827" s="65"/>
      <c r="E827" s="65"/>
      <c r="F827" s="65"/>
      <c r="K827" s="65"/>
      <c r="L827" s="77"/>
      <c r="M827" s="77"/>
      <c r="N827" s="77"/>
      <c r="O827" s="77"/>
      <c r="P827" s="77"/>
      <c r="Q827" s="77"/>
      <c r="R827" s="77"/>
      <c r="S827" s="65"/>
      <c r="T827" s="65"/>
    </row>
    <row r="828" spans="1:20" ht="12.75">
      <c r="A828" s="65"/>
      <c r="E828" s="65"/>
      <c r="F828" s="65"/>
      <c r="K828" s="65"/>
      <c r="L828" s="77"/>
      <c r="M828" s="77"/>
      <c r="N828" s="77"/>
      <c r="O828" s="77"/>
      <c r="P828" s="77"/>
      <c r="Q828" s="77"/>
      <c r="R828" s="77"/>
      <c r="S828" s="65"/>
      <c r="T828" s="65"/>
    </row>
    <row r="829" spans="1:20" ht="12.75">
      <c r="A829" s="65"/>
      <c r="E829" s="65"/>
      <c r="F829" s="65"/>
      <c r="K829" s="65"/>
      <c r="L829" s="77"/>
      <c r="M829" s="77"/>
      <c r="N829" s="77"/>
      <c r="O829" s="77"/>
      <c r="P829" s="77"/>
      <c r="Q829" s="77"/>
      <c r="R829" s="77"/>
      <c r="S829" s="65"/>
      <c r="T829" s="65"/>
    </row>
    <row r="830" spans="1:20" ht="12.75">
      <c r="A830" s="65"/>
      <c r="E830" s="65"/>
      <c r="F830" s="65"/>
      <c r="K830" s="65"/>
      <c r="L830" s="77"/>
      <c r="M830" s="77"/>
      <c r="N830" s="77"/>
      <c r="O830" s="77"/>
      <c r="P830" s="77"/>
      <c r="Q830" s="77"/>
      <c r="R830" s="77"/>
      <c r="S830" s="65"/>
      <c r="T830" s="65"/>
    </row>
    <row r="831" spans="1:20" ht="12.75">
      <c r="A831" s="65"/>
      <c r="E831" s="65"/>
      <c r="F831" s="65"/>
      <c r="K831" s="65"/>
      <c r="L831" s="77"/>
      <c r="M831" s="77"/>
      <c r="N831" s="77"/>
      <c r="O831" s="77"/>
      <c r="P831" s="77"/>
      <c r="Q831" s="77"/>
      <c r="R831" s="77"/>
      <c r="S831" s="65"/>
      <c r="T831" s="65"/>
    </row>
    <row r="832" spans="1:20" ht="12.75">
      <c r="A832" s="65"/>
      <c r="E832" s="65"/>
      <c r="F832" s="65"/>
      <c r="K832" s="65"/>
      <c r="L832" s="77"/>
      <c r="M832" s="77"/>
      <c r="N832" s="77"/>
      <c r="O832" s="77"/>
      <c r="P832" s="77"/>
      <c r="Q832" s="77"/>
      <c r="R832" s="77"/>
      <c r="S832" s="65"/>
      <c r="T832" s="65"/>
    </row>
    <row r="833" spans="1:20" ht="12.75">
      <c r="A833" s="65"/>
      <c r="E833" s="65"/>
      <c r="F833" s="65"/>
      <c r="K833" s="65"/>
      <c r="L833" s="77"/>
      <c r="M833" s="77"/>
      <c r="N833" s="77"/>
      <c r="O833" s="77"/>
      <c r="P833" s="77"/>
      <c r="Q833" s="77"/>
      <c r="R833" s="77"/>
      <c r="S833" s="65"/>
      <c r="T833" s="65"/>
    </row>
    <row r="834" spans="1:20" ht="12.75">
      <c r="A834" s="65"/>
      <c r="E834" s="65"/>
      <c r="F834" s="65"/>
      <c r="K834" s="65"/>
      <c r="L834" s="77"/>
      <c r="M834" s="77"/>
      <c r="N834" s="77"/>
      <c r="O834" s="77"/>
      <c r="P834" s="77"/>
      <c r="Q834" s="77"/>
      <c r="R834" s="77"/>
      <c r="S834" s="65"/>
      <c r="T834" s="65"/>
    </row>
    <row r="835" spans="1:20" ht="12.75">
      <c r="A835" s="65"/>
      <c r="E835" s="65"/>
      <c r="F835" s="65"/>
      <c r="K835" s="65"/>
      <c r="L835" s="77"/>
      <c r="M835" s="77"/>
      <c r="N835" s="77"/>
      <c r="O835" s="77"/>
      <c r="P835" s="77"/>
      <c r="Q835" s="77"/>
      <c r="R835" s="77"/>
      <c r="S835" s="65"/>
      <c r="T835" s="65"/>
    </row>
    <row r="836" spans="1:20" ht="12.75">
      <c r="A836" s="65"/>
      <c r="E836" s="65"/>
      <c r="F836" s="65"/>
      <c r="K836" s="65"/>
      <c r="L836" s="77"/>
      <c r="M836" s="77"/>
      <c r="N836" s="77"/>
      <c r="O836" s="77"/>
      <c r="P836" s="77"/>
      <c r="Q836" s="77"/>
      <c r="R836" s="77"/>
      <c r="S836" s="65"/>
      <c r="T836" s="65"/>
    </row>
    <row r="837" spans="1:20" ht="12.75">
      <c r="A837" s="65"/>
      <c r="E837" s="65"/>
      <c r="F837" s="65"/>
      <c r="K837" s="65"/>
      <c r="L837" s="77"/>
      <c r="M837" s="77"/>
      <c r="N837" s="77"/>
      <c r="O837" s="77"/>
      <c r="P837" s="77"/>
      <c r="Q837" s="77"/>
      <c r="R837" s="77"/>
      <c r="S837" s="65"/>
      <c r="T837" s="65"/>
    </row>
    <row r="838" spans="1:20" ht="12.75">
      <c r="A838" s="65"/>
      <c r="E838" s="65"/>
      <c r="F838" s="65"/>
      <c r="K838" s="65"/>
      <c r="L838" s="77"/>
      <c r="M838" s="77"/>
      <c r="N838" s="77"/>
      <c r="O838" s="77"/>
      <c r="P838" s="77"/>
      <c r="Q838" s="77"/>
      <c r="R838" s="77"/>
      <c r="S838" s="65"/>
      <c r="T838" s="65"/>
    </row>
    <row r="839" spans="1:20" ht="12.75">
      <c r="A839" s="65"/>
      <c r="E839" s="65"/>
      <c r="F839" s="65"/>
      <c r="K839" s="65"/>
      <c r="L839" s="77"/>
      <c r="M839" s="77"/>
      <c r="N839" s="77"/>
      <c r="O839" s="77"/>
      <c r="P839" s="77"/>
      <c r="Q839" s="77"/>
      <c r="R839" s="77"/>
      <c r="S839" s="65"/>
      <c r="T839" s="65"/>
    </row>
    <row r="840" spans="1:20" ht="12.75">
      <c r="A840" s="65"/>
      <c r="E840" s="65"/>
      <c r="F840" s="65"/>
      <c r="K840" s="65"/>
      <c r="L840" s="77"/>
      <c r="M840" s="77"/>
      <c r="N840" s="77"/>
      <c r="O840" s="77"/>
      <c r="P840" s="77"/>
      <c r="Q840" s="77"/>
      <c r="R840" s="77"/>
      <c r="S840" s="65"/>
      <c r="T840" s="65"/>
    </row>
    <row r="841" spans="1:20" ht="12.75">
      <c r="A841" s="65"/>
      <c r="E841" s="65"/>
      <c r="F841" s="65"/>
      <c r="K841" s="65"/>
      <c r="L841" s="77"/>
      <c r="M841" s="77"/>
      <c r="N841" s="77"/>
      <c r="O841" s="77"/>
      <c r="P841" s="77"/>
      <c r="Q841" s="77"/>
      <c r="R841" s="77"/>
      <c r="S841" s="65"/>
      <c r="T841" s="65"/>
    </row>
    <row r="842" spans="1:20" ht="12.75">
      <c r="A842" s="65"/>
      <c r="E842" s="65"/>
      <c r="F842" s="65"/>
      <c r="K842" s="65"/>
      <c r="L842" s="77"/>
      <c r="M842" s="77"/>
      <c r="N842" s="77"/>
      <c r="O842" s="77"/>
      <c r="P842" s="77"/>
      <c r="Q842" s="77"/>
      <c r="R842" s="77"/>
      <c r="S842" s="65"/>
      <c r="T842" s="65"/>
    </row>
    <row r="843" spans="1:20" ht="12.75">
      <c r="A843" s="65"/>
      <c r="E843" s="65"/>
      <c r="F843" s="65"/>
      <c r="K843" s="65"/>
      <c r="L843" s="77"/>
      <c r="M843" s="77"/>
      <c r="N843" s="77"/>
      <c r="O843" s="77"/>
      <c r="P843" s="77"/>
      <c r="Q843" s="77"/>
      <c r="R843" s="77"/>
      <c r="S843" s="65"/>
      <c r="T843" s="65"/>
    </row>
    <row r="844" spans="1:20" ht="12.75">
      <c r="A844" s="65"/>
      <c r="E844" s="65"/>
      <c r="F844" s="65"/>
      <c r="K844" s="65"/>
      <c r="L844" s="77"/>
      <c r="M844" s="77"/>
      <c r="N844" s="77"/>
      <c r="O844" s="77"/>
      <c r="P844" s="77"/>
      <c r="Q844" s="77"/>
      <c r="R844" s="77"/>
      <c r="S844" s="65"/>
      <c r="T844" s="65"/>
    </row>
    <row r="845" spans="1:20" ht="12.75">
      <c r="A845" s="65"/>
      <c r="E845" s="65"/>
      <c r="F845" s="65"/>
      <c r="K845" s="65"/>
      <c r="L845" s="77"/>
      <c r="M845" s="77"/>
      <c r="N845" s="77"/>
      <c r="O845" s="77"/>
      <c r="P845" s="77"/>
      <c r="Q845" s="77"/>
      <c r="R845" s="77"/>
      <c r="S845" s="65"/>
      <c r="T845" s="65"/>
    </row>
    <row r="846" spans="1:20" ht="12.75">
      <c r="A846" s="65"/>
      <c r="E846" s="65"/>
      <c r="F846" s="65"/>
      <c r="K846" s="65"/>
      <c r="L846" s="77"/>
      <c r="M846" s="77"/>
      <c r="N846" s="77"/>
      <c r="O846" s="77"/>
      <c r="P846" s="77"/>
      <c r="Q846" s="77"/>
      <c r="R846" s="77"/>
      <c r="S846" s="65"/>
      <c r="T846" s="65"/>
    </row>
    <row r="847" spans="1:20" ht="12.75">
      <c r="A847" s="65"/>
      <c r="E847" s="65"/>
      <c r="F847" s="65"/>
      <c r="K847" s="65"/>
      <c r="L847" s="77"/>
      <c r="M847" s="77"/>
      <c r="N847" s="77"/>
      <c r="O847" s="77"/>
      <c r="P847" s="77"/>
      <c r="Q847" s="77"/>
      <c r="R847" s="77"/>
      <c r="S847" s="65"/>
      <c r="T847" s="65"/>
    </row>
    <row r="848" spans="1:20" ht="12.75">
      <c r="A848" s="65"/>
      <c r="E848" s="65"/>
      <c r="F848" s="65"/>
      <c r="K848" s="65"/>
      <c r="L848" s="77"/>
      <c r="M848" s="77"/>
      <c r="N848" s="77"/>
      <c r="O848" s="77"/>
      <c r="P848" s="77"/>
      <c r="Q848" s="77"/>
      <c r="R848" s="77"/>
      <c r="S848" s="65"/>
      <c r="T848" s="65"/>
    </row>
    <row r="849" spans="1:20" ht="12.75">
      <c r="A849" s="65"/>
      <c r="E849" s="65"/>
      <c r="F849" s="65"/>
      <c r="K849" s="65"/>
      <c r="L849" s="77"/>
      <c r="M849" s="77"/>
      <c r="N849" s="77"/>
      <c r="O849" s="77"/>
      <c r="P849" s="77"/>
      <c r="Q849" s="77"/>
      <c r="R849" s="77"/>
      <c r="S849" s="65"/>
      <c r="T849" s="65"/>
    </row>
    <row r="850" spans="1:20" ht="12.75">
      <c r="A850" s="65"/>
      <c r="E850" s="65"/>
      <c r="F850" s="65"/>
      <c r="K850" s="65"/>
      <c r="L850" s="77"/>
      <c r="M850" s="77"/>
      <c r="N850" s="77"/>
      <c r="O850" s="77"/>
      <c r="P850" s="77"/>
      <c r="Q850" s="77"/>
      <c r="R850" s="77"/>
      <c r="S850" s="65"/>
      <c r="T850" s="65"/>
    </row>
    <row r="851" spans="1:20" ht="12.75">
      <c r="A851" s="65"/>
      <c r="E851" s="65"/>
      <c r="F851" s="65"/>
      <c r="K851" s="65"/>
      <c r="L851" s="77"/>
      <c r="M851" s="77"/>
      <c r="N851" s="77"/>
      <c r="O851" s="77"/>
      <c r="P851" s="77"/>
      <c r="Q851" s="77"/>
      <c r="R851" s="77"/>
      <c r="S851" s="65"/>
      <c r="T851" s="65"/>
    </row>
    <row r="852" spans="1:20" ht="12.75">
      <c r="A852" s="65"/>
      <c r="E852" s="65"/>
      <c r="F852" s="65"/>
      <c r="K852" s="65"/>
      <c r="L852" s="77"/>
      <c r="M852" s="77"/>
      <c r="N852" s="77"/>
      <c r="O852" s="77"/>
      <c r="P852" s="77"/>
      <c r="Q852" s="77"/>
      <c r="R852" s="77"/>
      <c r="S852" s="65"/>
      <c r="T852" s="65"/>
    </row>
    <row r="853" spans="1:20" ht="12.75">
      <c r="A853" s="65"/>
      <c r="E853" s="65"/>
      <c r="F853" s="65"/>
      <c r="K853" s="65"/>
      <c r="L853" s="77"/>
      <c r="M853" s="77"/>
      <c r="N853" s="77"/>
      <c r="O853" s="77"/>
      <c r="P853" s="77"/>
      <c r="Q853" s="77"/>
      <c r="R853" s="77"/>
      <c r="S853" s="65"/>
      <c r="T853" s="65"/>
    </row>
    <row r="854" spans="1:20" ht="12.75">
      <c r="A854" s="65"/>
      <c r="E854" s="65"/>
      <c r="F854" s="65"/>
      <c r="K854" s="65"/>
      <c r="L854" s="77"/>
      <c r="M854" s="77"/>
      <c r="N854" s="77"/>
      <c r="O854" s="77"/>
      <c r="P854" s="77"/>
      <c r="Q854" s="77"/>
      <c r="R854" s="77"/>
      <c r="S854" s="65"/>
      <c r="T854" s="65"/>
    </row>
    <row r="855" spans="1:20" ht="12.75">
      <c r="A855" s="65"/>
      <c r="E855" s="65"/>
      <c r="F855" s="65"/>
      <c r="K855" s="65"/>
      <c r="L855" s="77"/>
      <c r="M855" s="77"/>
      <c r="N855" s="77"/>
      <c r="O855" s="77"/>
      <c r="P855" s="77"/>
      <c r="Q855" s="77"/>
      <c r="R855" s="77"/>
      <c r="S855" s="65"/>
      <c r="T855" s="65"/>
    </row>
    <row r="856" spans="1:20" ht="12.75">
      <c r="A856" s="65"/>
      <c r="E856" s="65"/>
      <c r="F856" s="65"/>
      <c r="K856" s="65"/>
      <c r="L856" s="77"/>
      <c r="M856" s="77"/>
      <c r="N856" s="77"/>
      <c r="O856" s="77"/>
      <c r="P856" s="77"/>
      <c r="Q856" s="77"/>
      <c r="R856" s="77"/>
      <c r="S856" s="65"/>
      <c r="T856" s="65"/>
    </row>
    <row r="857" spans="1:20" ht="12.75">
      <c r="A857" s="65"/>
      <c r="E857" s="65"/>
      <c r="F857" s="65"/>
      <c r="K857" s="65"/>
      <c r="L857" s="77"/>
      <c r="M857" s="77"/>
      <c r="N857" s="77"/>
      <c r="O857" s="77"/>
      <c r="P857" s="77"/>
      <c r="Q857" s="77"/>
      <c r="R857" s="77"/>
      <c r="S857" s="65"/>
      <c r="T857" s="65"/>
    </row>
    <row r="858" spans="1:20" ht="12.75">
      <c r="A858" s="65"/>
      <c r="E858" s="65"/>
      <c r="F858" s="65"/>
      <c r="K858" s="65"/>
      <c r="L858" s="77"/>
      <c r="M858" s="77"/>
      <c r="N858" s="77"/>
      <c r="O858" s="77"/>
      <c r="P858" s="77"/>
      <c r="Q858" s="77"/>
      <c r="R858" s="77"/>
      <c r="S858" s="65"/>
      <c r="T858" s="65"/>
    </row>
    <row r="859" spans="1:20" ht="12.75">
      <c r="A859" s="65"/>
      <c r="E859" s="65"/>
      <c r="F859" s="65"/>
      <c r="K859" s="65"/>
      <c r="L859" s="77"/>
      <c r="M859" s="77"/>
      <c r="N859" s="77"/>
      <c r="O859" s="77"/>
      <c r="P859" s="77"/>
      <c r="Q859" s="77"/>
      <c r="R859" s="77"/>
      <c r="S859" s="65"/>
      <c r="T859" s="65"/>
    </row>
    <row r="860" spans="1:20" ht="12.75">
      <c r="A860" s="65"/>
      <c r="E860" s="65"/>
      <c r="F860" s="65"/>
      <c r="K860" s="65"/>
      <c r="L860" s="77"/>
      <c r="M860" s="77"/>
      <c r="N860" s="77"/>
      <c r="O860" s="77"/>
      <c r="P860" s="77"/>
      <c r="Q860" s="77"/>
      <c r="R860" s="77"/>
      <c r="S860" s="65"/>
      <c r="T860" s="65"/>
    </row>
    <row r="861" spans="1:20" ht="12.75">
      <c r="A861" s="65"/>
      <c r="E861" s="65"/>
      <c r="F861" s="65"/>
      <c r="K861" s="65"/>
      <c r="L861" s="77"/>
      <c r="M861" s="77"/>
      <c r="N861" s="77"/>
      <c r="O861" s="77"/>
      <c r="P861" s="77"/>
      <c r="Q861" s="77"/>
      <c r="R861" s="77"/>
      <c r="S861" s="65"/>
      <c r="T861" s="65"/>
    </row>
    <row r="862" spans="1:20" ht="12.75">
      <c r="A862" s="65"/>
      <c r="E862" s="65"/>
      <c r="F862" s="65"/>
      <c r="K862" s="65"/>
      <c r="L862" s="77"/>
      <c r="M862" s="77"/>
      <c r="N862" s="77"/>
      <c r="O862" s="77"/>
      <c r="P862" s="77"/>
      <c r="Q862" s="77"/>
      <c r="R862" s="77"/>
      <c r="S862" s="65"/>
      <c r="T862" s="65"/>
    </row>
    <row r="863" spans="1:20" ht="12.75">
      <c r="A863" s="65"/>
      <c r="E863" s="65"/>
      <c r="F863" s="65"/>
      <c r="K863" s="65"/>
      <c r="L863" s="77"/>
      <c r="M863" s="77"/>
      <c r="N863" s="77"/>
      <c r="O863" s="77"/>
      <c r="P863" s="77"/>
      <c r="Q863" s="77"/>
      <c r="R863" s="77"/>
      <c r="S863" s="65"/>
      <c r="T863" s="65"/>
    </row>
    <row r="864" spans="1:20" ht="12.75">
      <c r="A864" s="65"/>
      <c r="E864" s="65"/>
      <c r="F864" s="65"/>
      <c r="K864" s="65"/>
      <c r="L864" s="77"/>
      <c r="M864" s="77"/>
      <c r="N864" s="77"/>
      <c r="O864" s="77"/>
      <c r="P864" s="77"/>
      <c r="Q864" s="77"/>
      <c r="R864" s="77"/>
      <c r="S864" s="65"/>
      <c r="T864" s="65"/>
    </row>
    <row r="865" spans="1:20" ht="12.75">
      <c r="A865" s="65"/>
      <c r="E865" s="65"/>
      <c r="F865" s="65"/>
      <c r="K865" s="65"/>
      <c r="L865" s="77"/>
      <c r="M865" s="77"/>
      <c r="N865" s="77"/>
      <c r="O865" s="77"/>
      <c r="P865" s="77"/>
      <c r="Q865" s="77"/>
      <c r="R865" s="77"/>
      <c r="S865" s="65"/>
      <c r="T865" s="65"/>
    </row>
    <row r="866" spans="1:20" ht="12.75">
      <c r="A866" s="65"/>
      <c r="E866" s="65"/>
      <c r="F866" s="65"/>
      <c r="K866" s="65"/>
      <c r="L866" s="77"/>
      <c r="M866" s="77"/>
      <c r="N866" s="77"/>
      <c r="O866" s="77"/>
      <c r="P866" s="77"/>
      <c r="Q866" s="77"/>
      <c r="R866" s="77"/>
      <c r="S866" s="65"/>
      <c r="T866" s="65"/>
    </row>
    <row r="867" spans="1:20" ht="12.75">
      <c r="A867" s="65"/>
      <c r="E867" s="65"/>
      <c r="F867" s="65"/>
      <c r="K867" s="65"/>
      <c r="L867" s="77"/>
      <c r="M867" s="77"/>
      <c r="N867" s="77"/>
      <c r="O867" s="77"/>
      <c r="P867" s="77"/>
      <c r="Q867" s="77"/>
      <c r="R867" s="77"/>
      <c r="S867" s="65"/>
      <c r="T867" s="65"/>
    </row>
    <row r="868" spans="1:20" ht="12.75">
      <c r="A868" s="65"/>
      <c r="E868" s="65"/>
      <c r="F868" s="65"/>
      <c r="K868" s="65"/>
      <c r="L868" s="77"/>
      <c r="M868" s="77"/>
      <c r="N868" s="77"/>
      <c r="O868" s="77"/>
      <c r="P868" s="77"/>
      <c r="Q868" s="77"/>
      <c r="R868" s="77"/>
      <c r="S868" s="65"/>
      <c r="T868" s="65"/>
    </row>
    <row r="869" spans="1:20" ht="12.75">
      <c r="A869" s="65"/>
      <c r="E869" s="65"/>
      <c r="F869" s="65"/>
      <c r="K869" s="65"/>
      <c r="L869" s="77"/>
      <c r="M869" s="77"/>
      <c r="N869" s="77"/>
      <c r="O869" s="77"/>
      <c r="P869" s="77"/>
      <c r="Q869" s="77"/>
      <c r="R869" s="77"/>
      <c r="S869" s="65"/>
      <c r="T869" s="65"/>
    </row>
    <row r="870" spans="1:20" ht="12.75">
      <c r="A870" s="65"/>
      <c r="E870" s="65"/>
      <c r="F870" s="65"/>
      <c r="K870" s="65"/>
      <c r="L870" s="77"/>
      <c r="M870" s="77"/>
      <c r="N870" s="77"/>
      <c r="O870" s="77"/>
      <c r="P870" s="77"/>
      <c r="Q870" s="77"/>
      <c r="R870" s="77"/>
      <c r="S870" s="65"/>
      <c r="T870" s="65"/>
    </row>
    <row r="871" spans="1:20" ht="12.75">
      <c r="A871" s="65"/>
      <c r="E871" s="65"/>
      <c r="F871" s="65"/>
      <c r="K871" s="65"/>
      <c r="L871" s="77"/>
      <c r="M871" s="77"/>
      <c r="N871" s="77"/>
      <c r="O871" s="77"/>
      <c r="P871" s="77"/>
      <c r="Q871" s="77"/>
      <c r="R871" s="77"/>
      <c r="S871" s="65"/>
      <c r="T871" s="65"/>
    </row>
    <row r="872" spans="1:20" ht="12.75">
      <c r="A872" s="65"/>
      <c r="E872" s="65"/>
      <c r="F872" s="65"/>
      <c r="K872" s="65"/>
      <c r="L872" s="77"/>
      <c r="M872" s="77"/>
      <c r="N872" s="77"/>
      <c r="O872" s="77"/>
      <c r="P872" s="77"/>
      <c r="Q872" s="77"/>
      <c r="R872" s="77"/>
      <c r="S872" s="65"/>
      <c r="T872" s="65"/>
    </row>
    <row r="873" spans="1:20" ht="12.75">
      <c r="A873" s="65"/>
      <c r="E873" s="65"/>
      <c r="F873" s="65"/>
      <c r="K873" s="65"/>
      <c r="L873" s="77"/>
      <c r="M873" s="77"/>
      <c r="N873" s="77"/>
      <c r="O873" s="77"/>
      <c r="P873" s="77"/>
      <c r="Q873" s="77"/>
      <c r="R873" s="77"/>
      <c r="S873" s="65"/>
      <c r="T873" s="65"/>
    </row>
    <row r="874" spans="1:20" ht="12.75">
      <c r="A874" s="65"/>
      <c r="E874" s="65"/>
      <c r="F874" s="65"/>
      <c r="K874" s="65"/>
      <c r="L874" s="77"/>
      <c r="M874" s="77"/>
      <c r="N874" s="77"/>
      <c r="O874" s="77"/>
      <c r="P874" s="77"/>
      <c r="Q874" s="77"/>
      <c r="R874" s="77"/>
      <c r="S874" s="65"/>
      <c r="T874" s="65"/>
    </row>
    <row r="875" spans="1:20" ht="12.75">
      <c r="A875" s="65"/>
      <c r="E875" s="65"/>
      <c r="F875" s="65"/>
      <c r="K875" s="65"/>
      <c r="L875" s="77"/>
      <c r="M875" s="77"/>
      <c r="N875" s="77"/>
      <c r="O875" s="77"/>
      <c r="P875" s="77"/>
      <c r="Q875" s="77"/>
      <c r="R875" s="77"/>
      <c r="S875" s="65"/>
      <c r="T875" s="65"/>
    </row>
    <row r="876" spans="1:20" ht="12.75">
      <c r="A876" s="65"/>
      <c r="E876" s="65"/>
      <c r="F876" s="65"/>
      <c r="K876" s="65"/>
      <c r="L876" s="77"/>
      <c r="M876" s="77"/>
      <c r="N876" s="77"/>
      <c r="O876" s="77"/>
      <c r="P876" s="77"/>
      <c r="Q876" s="77"/>
      <c r="R876" s="77"/>
      <c r="S876" s="65"/>
      <c r="T876" s="65"/>
    </row>
    <row r="877" spans="1:20" ht="12.75">
      <c r="A877" s="65"/>
      <c r="E877" s="65"/>
      <c r="F877" s="65"/>
      <c r="K877" s="65"/>
      <c r="L877" s="77"/>
      <c r="M877" s="77"/>
      <c r="N877" s="77"/>
      <c r="O877" s="77"/>
      <c r="P877" s="77"/>
      <c r="Q877" s="77"/>
      <c r="R877" s="77"/>
      <c r="S877" s="65"/>
      <c r="T877" s="65"/>
    </row>
    <row r="878" spans="1:20" ht="12.75">
      <c r="A878" s="65"/>
      <c r="E878" s="65"/>
      <c r="F878" s="65"/>
      <c r="K878" s="65"/>
      <c r="L878" s="77"/>
      <c r="M878" s="77"/>
      <c r="N878" s="77"/>
      <c r="O878" s="77"/>
      <c r="P878" s="77"/>
      <c r="Q878" s="77"/>
      <c r="R878" s="77"/>
      <c r="S878" s="65"/>
      <c r="T878" s="65"/>
    </row>
    <row r="879" spans="1:20" ht="12.75">
      <c r="A879" s="65"/>
      <c r="E879" s="65"/>
      <c r="F879" s="65"/>
      <c r="K879" s="65"/>
      <c r="L879" s="77"/>
      <c r="M879" s="77"/>
      <c r="N879" s="77"/>
      <c r="O879" s="77"/>
      <c r="P879" s="77"/>
      <c r="Q879" s="77"/>
      <c r="R879" s="77"/>
      <c r="S879" s="65"/>
      <c r="T879" s="65"/>
    </row>
    <row r="880" spans="1:20" ht="12.75">
      <c r="A880" s="65"/>
      <c r="E880" s="65"/>
      <c r="F880" s="65"/>
      <c r="K880" s="65"/>
      <c r="L880" s="77"/>
      <c r="M880" s="77"/>
      <c r="N880" s="77"/>
      <c r="O880" s="77"/>
      <c r="P880" s="77"/>
      <c r="Q880" s="77"/>
      <c r="R880" s="77"/>
      <c r="S880" s="65"/>
      <c r="T880" s="65"/>
    </row>
    <row r="881" spans="1:20" ht="12.75">
      <c r="A881" s="65"/>
      <c r="E881" s="65"/>
      <c r="F881" s="65"/>
      <c r="K881" s="65"/>
      <c r="L881" s="77"/>
      <c r="M881" s="77"/>
      <c r="N881" s="77"/>
      <c r="O881" s="77"/>
      <c r="P881" s="77"/>
      <c r="Q881" s="77"/>
      <c r="R881" s="77"/>
      <c r="S881" s="65"/>
      <c r="T881" s="65"/>
    </row>
    <row r="882" spans="1:20" ht="12.75">
      <c r="A882" s="65"/>
      <c r="E882" s="65"/>
      <c r="F882" s="65"/>
      <c r="K882" s="65"/>
      <c r="L882" s="77"/>
      <c r="M882" s="77"/>
      <c r="N882" s="77"/>
      <c r="O882" s="77"/>
      <c r="P882" s="77"/>
      <c r="Q882" s="77"/>
      <c r="R882" s="77"/>
      <c r="S882" s="65"/>
      <c r="T882" s="65"/>
    </row>
    <row r="883" spans="1:20" ht="12.75">
      <c r="A883" s="65"/>
      <c r="E883" s="65"/>
      <c r="F883" s="65"/>
      <c r="K883" s="65"/>
      <c r="L883" s="77"/>
      <c r="M883" s="77"/>
      <c r="N883" s="77"/>
      <c r="O883" s="77"/>
      <c r="P883" s="77"/>
      <c r="Q883" s="77"/>
      <c r="R883" s="77"/>
      <c r="S883" s="65"/>
      <c r="T883" s="65"/>
    </row>
    <row r="884" spans="1:20" ht="12.75">
      <c r="A884" s="65"/>
      <c r="E884" s="65"/>
      <c r="F884" s="65"/>
      <c r="K884" s="65"/>
      <c r="L884" s="77"/>
      <c r="M884" s="77"/>
      <c r="N884" s="77"/>
      <c r="O884" s="77"/>
      <c r="P884" s="77"/>
      <c r="Q884" s="77"/>
      <c r="R884" s="77"/>
      <c r="S884" s="65"/>
      <c r="T884" s="65"/>
    </row>
    <row r="885" spans="1:20" ht="12.75">
      <c r="A885" s="65"/>
      <c r="E885" s="65"/>
      <c r="F885" s="65"/>
      <c r="K885" s="65"/>
      <c r="L885" s="77"/>
      <c r="M885" s="77"/>
      <c r="N885" s="77"/>
      <c r="O885" s="77"/>
      <c r="P885" s="77"/>
      <c r="Q885" s="77"/>
      <c r="R885" s="77"/>
      <c r="S885" s="65"/>
      <c r="T885" s="65"/>
    </row>
    <row r="886" spans="1:20" ht="12.75">
      <c r="A886" s="65"/>
      <c r="E886" s="65"/>
      <c r="F886" s="65"/>
      <c r="K886" s="65"/>
      <c r="L886" s="77"/>
      <c r="M886" s="77"/>
      <c r="N886" s="77"/>
      <c r="O886" s="77"/>
      <c r="P886" s="77"/>
      <c r="Q886" s="77"/>
      <c r="R886" s="77"/>
      <c r="S886" s="65"/>
      <c r="T886" s="65"/>
    </row>
    <row r="887" spans="1:20" ht="12.75">
      <c r="A887" s="65"/>
      <c r="E887" s="65"/>
      <c r="F887" s="65"/>
      <c r="K887" s="65"/>
      <c r="L887" s="77"/>
      <c r="M887" s="77"/>
      <c r="N887" s="77"/>
      <c r="O887" s="77"/>
      <c r="P887" s="77"/>
      <c r="Q887" s="77"/>
      <c r="R887" s="77"/>
      <c r="S887" s="65"/>
      <c r="T887" s="65"/>
    </row>
    <row r="888" spans="1:20" ht="12.75">
      <c r="A888" s="65"/>
      <c r="E888" s="65"/>
      <c r="F888" s="65"/>
      <c r="K888" s="65"/>
      <c r="L888" s="77"/>
      <c r="M888" s="77"/>
      <c r="N888" s="77"/>
      <c r="O888" s="77"/>
      <c r="P888" s="77"/>
      <c r="Q888" s="77"/>
      <c r="R888" s="77"/>
      <c r="S888" s="65"/>
      <c r="T888" s="65"/>
    </row>
    <row r="889" spans="1:20" ht="12.75">
      <c r="A889" s="65"/>
      <c r="E889" s="65"/>
      <c r="F889" s="65"/>
      <c r="K889" s="65"/>
      <c r="L889" s="77"/>
      <c r="M889" s="77"/>
      <c r="N889" s="77"/>
      <c r="O889" s="77"/>
      <c r="P889" s="77"/>
      <c r="Q889" s="77"/>
      <c r="R889" s="77"/>
      <c r="S889" s="65"/>
      <c r="T889" s="65"/>
    </row>
    <row r="890" spans="1:20" ht="12.75">
      <c r="A890" s="65"/>
      <c r="E890" s="65"/>
      <c r="F890" s="65"/>
      <c r="K890" s="65"/>
      <c r="L890" s="77"/>
      <c r="M890" s="77"/>
      <c r="N890" s="77"/>
      <c r="O890" s="77"/>
      <c r="P890" s="77"/>
      <c r="Q890" s="77"/>
      <c r="R890" s="77"/>
      <c r="S890" s="65"/>
      <c r="T890" s="65"/>
    </row>
    <row r="891" spans="1:20" ht="12.75">
      <c r="A891" s="65"/>
      <c r="E891" s="65"/>
      <c r="F891" s="65"/>
      <c r="K891" s="65"/>
      <c r="L891" s="77"/>
      <c r="M891" s="77"/>
      <c r="N891" s="77"/>
      <c r="O891" s="77"/>
      <c r="P891" s="77"/>
      <c r="Q891" s="77"/>
      <c r="R891" s="77"/>
      <c r="S891" s="65"/>
      <c r="T891" s="65"/>
    </row>
    <row r="892" spans="1:20" ht="12.75">
      <c r="A892" s="65"/>
      <c r="E892" s="65"/>
      <c r="F892" s="65"/>
      <c r="K892" s="65"/>
      <c r="L892" s="77"/>
      <c r="M892" s="77"/>
      <c r="N892" s="77"/>
      <c r="O892" s="77"/>
      <c r="P892" s="77"/>
      <c r="Q892" s="77"/>
      <c r="R892" s="77"/>
      <c r="S892" s="65"/>
      <c r="T892" s="65"/>
    </row>
    <row r="893" spans="1:20" ht="12.75">
      <c r="A893" s="65"/>
      <c r="E893" s="65"/>
      <c r="F893" s="65"/>
      <c r="K893" s="65"/>
      <c r="L893" s="77"/>
      <c r="M893" s="77"/>
      <c r="N893" s="77"/>
      <c r="O893" s="77"/>
      <c r="P893" s="77"/>
      <c r="Q893" s="77"/>
      <c r="R893" s="77"/>
      <c r="S893" s="65"/>
      <c r="T893" s="65"/>
    </row>
    <row r="894" spans="1:20" ht="12.75">
      <c r="A894" s="65"/>
      <c r="E894" s="65"/>
      <c r="F894" s="65"/>
      <c r="K894" s="65"/>
      <c r="L894" s="77"/>
      <c r="M894" s="77"/>
      <c r="N894" s="77"/>
      <c r="O894" s="77"/>
      <c r="P894" s="77"/>
      <c r="Q894" s="77"/>
      <c r="R894" s="77"/>
      <c r="S894" s="65"/>
      <c r="T894" s="65"/>
    </row>
    <row r="895" spans="1:20" ht="12.75">
      <c r="A895" s="65"/>
      <c r="E895" s="65"/>
      <c r="F895" s="65"/>
      <c r="K895" s="65"/>
      <c r="L895" s="77"/>
      <c r="M895" s="77"/>
      <c r="N895" s="77"/>
      <c r="O895" s="77"/>
      <c r="P895" s="77"/>
      <c r="Q895" s="77"/>
      <c r="R895" s="77"/>
      <c r="S895" s="65"/>
      <c r="T895" s="65"/>
    </row>
    <row r="896" spans="1:20" ht="12.75">
      <c r="A896" s="65"/>
      <c r="E896" s="65"/>
      <c r="F896" s="65"/>
      <c r="K896" s="65"/>
      <c r="L896" s="77"/>
      <c r="M896" s="77"/>
      <c r="N896" s="77"/>
      <c r="O896" s="77"/>
      <c r="P896" s="77"/>
      <c r="Q896" s="77"/>
      <c r="R896" s="77"/>
      <c r="S896" s="65"/>
      <c r="T896" s="65"/>
    </row>
    <row r="897" spans="1:20" ht="12.75">
      <c r="A897" s="65"/>
      <c r="E897" s="65"/>
      <c r="F897" s="65"/>
      <c r="K897" s="65"/>
      <c r="L897" s="77"/>
      <c r="M897" s="77"/>
      <c r="N897" s="77"/>
      <c r="O897" s="77"/>
      <c r="P897" s="77"/>
      <c r="Q897" s="77"/>
      <c r="R897" s="77"/>
      <c r="S897" s="65"/>
      <c r="T897" s="65"/>
    </row>
    <row r="898" spans="1:20" ht="12.75">
      <c r="A898" s="65"/>
      <c r="E898" s="65"/>
      <c r="F898" s="65"/>
      <c r="K898" s="65"/>
      <c r="L898" s="77"/>
      <c r="M898" s="77"/>
      <c r="N898" s="77"/>
      <c r="O898" s="77"/>
      <c r="P898" s="77"/>
      <c r="Q898" s="77"/>
      <c r="R898" s="77"/>
      <c r="S898" s="65"/>
      <c r="T898" s="65"/>
    </row>
    <row r="899" spans="1:20" ht="12.75">
      <c r="A899" s="65"/>
      <c r="E899" s="65"/>
      <c r="F899" s="65"/>
      <c r="K899" s="65"/>
      <c r="L899" s="77"/>
      <c r="M899" s="77"/>
      <c r="N899" s="77"/>
      <c r="O899" s="77"/>
      <c r="P899" s="77"/>
      <c r="Q899" s="77"/>
      <c r="R899" s="77"/>
      <c r="S899" s="65"/>
      <c r="T899" s="65"/>
    </row>
    <row r="900" spans="1:20" ht="12.75">
      <c r="A900" s="65"/>
      <c r="E900" s="65"/>
      <c r="F900" s="65"/>
      <c r="K900" s="65"/>
      <c r="L900" s="77"/>
      <c r="M900" s="77"/>
      <c r="N900" s="77"/>
      <c r="O900" s="77"/>
      <c r="P900" s="77"/>
      <c r="Q900" s="77"/>
      <c r="R900" s="77"/>
      <c r="S900" s="65"/>
      <c r="T900" s="65"/>
    </row>
    <row r="901" spans="1:20" ht="12.75">
      <c r="A901" s="65"/>
      <c r="E901" s="65"/>
      <c r="F901" s="65"/>
      <c r="K901" s="65"/>
      <c r="L901" s="77"/>
      <c r="M901" s="77"/>
      <c r="N901" s="77"/>
      <c r="O901" s="77"/>
      <c r="P901" s="77"/>
      <c r="Q901" s="77"/>
      <c r="R901" s="77"/>
      <c r="S901" s="65"/>
      <c r="T901" s="65"/>
    </row>
    <row r="902" spans="1:20" ht="12.75">
      <c r="A902" s="65"/>
      <c r="E902" s="65"/>
      <c r="F902" s="65"/>
      <c r="K902" s="65"/>
      <c r="L902" s="77"/>
      <c r="M902" s="77"/>
      <c r="N902" s="77"/>
      <c r="O902" s="77"/>
      <c r="P902" s="77"/>
      <c r="Q902" s="77"/>
      <c r="R902" s="77"/>
      <c r="S902" s="65"/>
      <c r="T902" s="65"/>
    </row>
    <row r="903" spans="1:20" ht="12.75">
      <c r="A903" s="65"/>
      <c r="E903" s="65"/>
      <c r="F903" s="65"/>
      <c r="K903" s="65"/>
      <c r="L903" s="77"/>
      <c r="M903" s="77"/>
      <c r="N903" s="77"/>
      <c r="O903" s="77"/>
      <c r="P903" s="77"/>
      <c r="Q903" s="77"/>
      <c r="R903" s="77"/>
      <c r="S903" s="65"/>
      <c r="T903" s="65"/>
    </row>
    <row r="904" spans="1:20" ht="12.75">
      <c r="A904" s="65"/>
      <c r="E904" s="65"/>
      <c r="F904" s="65"/>
      <c r="K904" s="65"/>
      <c r="L904" s="77"/>
      <c r="M904" s="77"/>
      <c r="N904" s="77"/>
      <c r="O904" s="77"/>
      <c r="P904" s="77"/>
      <c r="Q904" s="77"/>
      <c r="R904" s="77"/>
      <c r="S904" s="65"/>
      <c r="T904" s="65"/>
    </row>
    <row r="905" spans="1:20" ht="12.75">
      <c r="A905" s="65"/>
      <c r="E905" s="65"/>
      <c r="F905" s="65"/>
      <c r="K905" s="65"/>
      <c r="L905" s="77"/>
      <c r="M905" s="77"/>
      <c r="N905" s="77"/>
      <c r="O905" s="77"/>
      <c r="P905" s="77"/>
      <c r="Q905" s="77"/>
      <c r="R905" s="77"/>
      <c r="S905" s="65"/>
      <c r="T905" s="65"/>
    </row>
    <row r="906" spans="1:20" ht="12.75">
      <c r="A906" s="65"/>
      <c r="E906" s="65"/>
      <c r="F906" s="65"/>
      <c r="K906" s="65"/>
      <c r="L906" s="77"/>
      <c r="M906" s="77"/>
      <c r="N906" s="77"/>
      <c r="O906" s="77"/>
      <c r="P906" s="77"/>
      <c r="Q906" s="77"/>
      <c r="R906" s="77"/>
      <c r="S906" s="65"/>
      <c r="T906" s="65"/>
    </row>
    <row r="907" spans="1:20" ht="12.75">
      <c r="A907" s="65"/>
      <c r="E907" s="65"/>
      <c r="F907" s="65"/>
      <c r="K907" s="65"/>
      <c r="L907" s="77"/>
      <c r="M907" s="77"/>
      <c r="N907" s="77"/>
      <c r="O907" s="77"/>
      <c r="P907" s="77"/>
      <c r="Q907" s="77"/>
      <c r="R907" s="77"/>
      <c r="S907" s="65"/>
      <c r="T907" s="65"/>
    </row>
    <row r="908" spans="1:20" ht="12.75">
      <c r="A908" s="65"/>
      <c r="E908" s="65"/>
      <c r="F908" s="65"/>
      <c r="K908" s="65"/>
      <c r="L908" s="77"/>
      <c r="M908" s="77"/>
      <c r="N908" s="77"/>
      <c r="O908" s="77"/>
      <c r="P908" s="77"/>
      <c r="Q908" s="77"/>
      <c r="R908" s="77"/>
      <c r="S908" s="65"/>
      <c r="T908" s="65"/>
    </row>
    <row r="909" spans="1:20" ht="12.75">
      <c r="A909" s="65"/>
      <c r="E909" s="65"/>
      <c r="F909" s="65"/>
      <c r="K909" s="65"/>
      <c r="L909" s="77"/>
      <c r="M909" s="77"/>
      <c r="N909" s="77"/>
      <c r="O909" s="77"/>
      <c r="P909" s="77"/>
      <c r="Q909" s="77"/>
      <c r="R909" s="77"/>
      <c r="S909" s="65"/>
      <c r="T909" s="65"/>
    </row>
    <row r="910" spans="1:20" ht="12.75">
      <c r="A910" s="65"/>
      <c r="E910" s="65"/>
      <c r="F910" s="65"/>
      <c r="K910" s="65"/>
      <c r="L910" s="77"/>
      <c r="M910" s="77"/>
      <c r="N910" s="77"/>
      <c r="O910" s="77"/>
      <c r="P910" s="77"/>
      <c r="Q910" s="77"/>
      <c r="R910" s="77"/>
      <c r="S910" s="65"/>
      <c r="T910" s="65"/>
    </row>
    <row r="911" spans="1:20" ht="12.75">
      <c r="A911" s="65"/>
      <c r="E911" s="65"/>
      <c r="F911" s="65"/>
      <c r="K911" s="65"/>
      <c r="L911" s="77"/>
      <c r="M911" s="77"/>
      <c r="N911" s="77"/>
      <c r="O911" s="77"/>
      <c r="P911" s="77"/>
      <c r="Q911" s="77"/>
      <c r="R911" s="77"/>
      <c r="S911" s="65"/>
      <c r="T911" s="65"/>
    </row>
    <row r="912" spans="1:20" ht="12.75">
      <c r="A912" s="65"/>
      <c r="E912" s="65"/>
      <c r="F912" s="65"/>
      <c r="K912" s="65"/>
      <c r="L912" s="77"/>
      <c r="M912" s="77"/>
      <c r="N912" s="77"/>
      <c r="O912" s="77"/>
      <c r="P912" s="77"/>
      <c r="Q912" s="77"/>
      <c r="R912" s="77"/>
      <c r="S912" s="65"/>
      <c r="T912" s="65"/>
    </row>
    <row r="913" spans="1:20" ht="12.75">
      <c r="A913" s="65"/>
      <c r="E913" s="65"/>
      <c r="F913" s="65"/>
      <c r="K913" s="65"/>
      <c r="L913" s="77"/>
      <c r="M913" s="77"/>
      <c r="N913" s="77"/>
      <c r="O913" s="77"/>
      <c r="P913" s="77"/>
      <c r="Q913" s="77"/>
      <c r="R913" s="77"/>
      <c r="S913" s="65"/>
      <c r="T913" s="65"/>
    </row>
    <row r="914" spans="1:20" ht="12.75">
      <c r="A914" s="65"/>
      <c r="E914" s="65"/>
      <c r="F914" s="65"/>
      <c r="K914" s="65"/>
      <c r="L914" s="77"/>
      <c r="M914" s="77"/>
      <c r="N914" s="77"/>
      <c r="O914" s="77"/>
      <c r="P914" s="77"/>
      <c r="Q914" s="77"/>
      <c r="R914" s="77"/>
      <c r="S914" s="65"/>
      <c r="T914" s="65"/>
    </row>
    <row r="915" spans="1:20" ht="12.75">
      <c r="A915" s="65"/>
      <c r="E915" s="65"/>
      <c r="F915" s="65"/>
      <c r="K915" s="65"/>
      <c r="L915" s="77"/>
      <c r="M915" s="77"/>
      <c r="N915" s="77"/>
      <c r="O915" s="77"/>
      <c r="P915" s="77"/>
      <c r="Q915" s="77"/>
      <c r="R915" s="77"/>
      <c r="S915" s="65"/>
      <c r="T915" s="65"/>
    </row>
    <row r="916" spans="1:20" ht="12.75">
      <c r="A916" s="65"/>
      <c r="E916" s="65"/>
      <c r="F916" s="65"/>
      <c r="K916" s="65"/>
      <c r="L916" s="77"/>
      <c r="M916" s="77"/>
      <c r="N916" s="77"/>
      <c r="O916" s="77"/>
      <c r="P916" s="77"/>
      <c r="Q916" s="77"/>
      <c r="R916" s="77"/>
      <c r="S916" s="65"/>
      <c r="T916" s="65"/>
    </row>
    <row r="917" spans="1:20" ht="12.75">
      <c r="A917" s="65"/>
      <c r="E917" s="65"/>
      <c r="F917" s="65"/>
      <c r="K917" s="65"/>
      <c r="L917" s="77"/>
      <c r="M917" s="77"/>
      <c r="N917" s="77"/>
      <c r="O917" s="77"/>
      <c r="P917" s="77"/>
      <c r="Q917" s="77"/>
      <c r="R917" s="77"/>
      <c r="S917" s="65"/>
      <c r="T917" s="65"/>
    </row>
    <row r="918" spans="1:20" ht="12.75">
      <c r="A918" s="65"/>
      <c r="E918" s="65"/>
      <c r="F918" s="65"/>
      <c r="K918" s="65"/>
      <c r="L918" s="77"/>
      <c r="M918" s="77"/>
      <c r="N918" s="77"/>
      <c r="O918" s="77"/>
      <c r="P918" s="77"/>
      <c r="Q918" s="77"/>
      <c r="R918" s="77"/>
      <c r="S918" s="65"/>
      <c r="T918" s="65"/>
    </row>
    <row r="919" spans="1:20" ht="12.75">
      <c r="A919" s="65"/>
      <c r="E919" s="65"/>
      <c r="F919" s="65"/>
      <c r="K919" s="65"/>
      <c r="L919" s="77"/>
      <c r="M919" s="77"/>
      <c r="N919" s="77"/>
      <c r="O919" s="77"/>
      <c r="P919" s="77"/>
      <c r="Q919" s="77"/>
      <c r="R919" s="77"/>
      <c r="S919" s="65"/>
      <c r="T919" s="65"/>
    </row>
    <row r="920" spans="1:20" ht="12.75">
      <c r="A920" s="65"/>
      <c r="E920" s="65"/>
      <c r="F920" s="65"/>
      <c r="K920" s="65"/>
      <c r="L920" s="77"/>
      <c r="M920" s="77"/>
      <c r="N920" s="77"/>
      <c r="O920" s="77"/>
      <c r="P920" s="77"/>
      <c r="Q920" s="77"/>
      <c r="R920" s="77"/>
      <c r="S920" s="65"/>
      <c r="T920" s="65"/>
    </row>
    <row r="921" spans="1:20" ht="12.75">
      <c r="A921" s="65"/>
      <c r="E921" s="65"/>
      <c r="F921" s="65"/>
      <c r="K921" s="65"/>
      <c r="L921" s="77"/>
      <c r="M921" s="77"/>
      <c r="N921" s="77"/>
      <c r="O921" s="77"/>
      <c r="P921" s="77"/>
      <c r="Q921" s="77"/>
      <c r="R921" s="77"/>
      <c r="S921" s="65"/>
      <c r="T921" s="65"/>
    </row>
    <row r="922" spans="1:20" ht="12.75">
      <c r="A922" s="65"/>
      <c r="E922" s="65"/>
      <c r="F922" s="65"/>
      <c r="K922" s="65"/>
      <c r="L922" s="77"/>
      <c r="M922" s="77"/>
      <c r="N922" s="77"/>
      <c r="O922" s="77"/>
      <c r="P922" s="77"/>
      <c r="Q922" s="77"/>
      <c r="R922" s="77"/>
      <c r="S922" s="65"/>
      <c r="T922" s="65"/>
    </row>
    <row r="923" spans="1:20" ht="12.75">
      <c r="A923" s="65"/>
      <c r="E923" s="65"/>
      <c r="F923" s="65"/>
      <c r="K923" s="65"/>
      <c r="L923" s="77"/>
      <c r="M923" s="77"/>
      <c r="N923" s="77"/>
      <c r="O923" s="77"/>
      <c r="P923" s="77"/>
      <c r="Q923" s="77"/>
      <c r="R923" s="77"/>
      <c r="S923" s="65"/>
      <c r="T923" s="65"/>
    </row>
    <row r="924" spans="1:20" ht="12.75">
      <c r="A924" s="65"/>
      <c r="E924" s="65"/>
      <c r="F924" s="65"/>
      <c r="K924" s="65"/>
      <c r="L924" s="77"/>
      <c r="M924" s="77"/>
      <c r="N924" s="77"/>
      <c r="O924" s="77"/>
      <c r="P924" s="77"/>
      <c r="Q924" s="77"/>
      <c r="R924" s="77"/>
      <c r="S924" s="65"/>
      <c r="T924" s="65"/>
    </row>
    <row r="925" spans="1:20" ht="12.75">
      <c r="A925" s="65"/>
      <c r="E925" s="65"/>
      <c r="F925" s="65"/>
      <c r="K925" s="65"/>
      <c r="L925" s="77"/>
      <c r="M925" s="77"/>
      <c r="N925" s="77"/>
      <c r="O925" s="77"/>
      <c r="P925" s="77"/>
      <c r="Q925" s="77"/>
      <c r="R925" s="77"/>
      <c r="S925" s="65"/>
      <c r="T925" s="65"/>
    </row>
    <row r="926" spans="1:20" ht="12.75">
      <c r="A926" s="65"/>
      <c r="E926" s="65"/>
      <c r="F926" s="65"/>
      <c r="K926" s="65"/>
      <c r="L926" s="77"/>
      <c r="M926" s="77"/>
      <c r="N926" s="77"/>
      <c r="O926" s="77"/>
      <c r="P926" s="77"/>
      <c r="Q926" s="77"/>
      <c r="R926" s="77"/>
      <c r="S926" s="65"/>
      <c r="T926" s="65"/>
    </row>
    <row r="927" spans="1:20" ht="12.75">
      <c r="A927" s="65"/>
      <c r="E927" s="65"/>
      <c r="F927" s="65"/>
      <c r="K927" s="65"/>
      <c r="L927" s="77"/>
      <c r="M927" s="77"/>
      <c r="N927" s="77"/>
      <c r="O927" s="77"/>
      <c r="P927" s="77"/>
      <c r="Q927" s="77"/>
      <c r="R927" s="77"/>
      <c r="S927" s="65"/>
      <c r="T927" s="65"/>
    </row>
    <row r="928" spans="1:20" ht="12.75">
      <c r="A928" s="65"/>
      <c r="E928" s="65"/>
      <c r="F928" s="65"/>
      <c r="K928" s="65"/>
      <c r="L928" s="77"/>
      <c r="M928" s="77"/>
      <c r="N928" s="77"/>
      <c r="O928" s="77"/>
      <c r="P928" s="77"/>
      <c r="Q928" s="77"/>
      <c r="R928" s="77"/>
      <c r="S928" s="65"/>
      <c r="T928" s="65"/>
    </row>
    <row r="929" spans="1:20" ht="12.75">
      <c r="A929" s="65"/>
      <c r="E929" s="65"/>
      <c r="F929" s="65"/>
      <c r="K929" s="65"/>
      <c r="L929" s="77"/>
      <c r="M929" s="77"/>
      <c r="N929" s="77"/>
      <c r="O929" s="77"/>
      <c r="P929" s="77"/>
      <c r="Q929" s="77"/>
      <c r="R929" s="77"/>
      <c r="S929" s="65"/>
      <c r="T929" s="65"/>
    </row>
    <row r="930" spans="1:20" ht="12.75">
      <c r="A930" s="65"/>
      <c r="E930" s="65"/>
      <c r="F930" s="65"/>
      <c r="K930" s="65"/>
      <c r="L930" s="77"/>
      <c r="M930" s="77"/>
      <c r="N930" s="77"/>
      <c r="O930" s="77"/>
      <c r="P930" s="77"/>
      <c r="Q930" s="77"/>
      <c r="R930" s="77"/>
      <c r="S930" s="65"/>
      <c r="T930" s="65"/>
    </row>
    <row r="931" spans="1:20" ht="12.75">
      <c r="A931" s="65"/>
      <c r="E931" s="65"/>
      <c r="F931" s="65"/>
      <c r="K931" s="65"/>
      <c r="L931" s="77"/>
      <c r="M931" s="77"/>
      <c r="N931" s="77"/>
      <c r="O931" s="77"/>
      <c r="P931" s="77"/>
      <c r="Q931" s="77"/>
      <c r="R931" s="77"/>
      <c r="S931" s="65"/>
      <c r="T931" s="65"/>
    </row>
    <row r="932" spans="1:20" ht="12.75">
      <c r="A932" s="65"/>
      <c r="E932" s="65"/>
      <c r="F932" s="65"/>
      <c r="K932" s="65"/>
      <c r="L932" s="77"/>
      <c r="M932" s="77"/>
      <c r="N932" s="77"/>
      <c r="O932" s="77"/>
      <c r="P932" s="77"/>
      <c r="Q932" s="77"/>
      <c r="R932" s="77"/>
      <c r="S932" s="65"/>
      <c r="T932" s="65"/>
    </row>
    <row r="933" spans="1:20" ht="12.75">
      <c r="A933" s="65"/>
      <c r="E933" s="65"/>
      <c r="F933" s="65"/>
      <c r="K933" s="65"/>
      <c r="L933" s="77"/>
      <c r="M933" s="77"/>
      <c r="N933" s="77"/>
      <c r="O933" s="77"/>
      <c r="P933" s="77"/>
      <c r="Q933" s="77"/>
      <c r="R933" s="77"/>
      <c r="S933" s="65"/>
      <c r="T933" s="65"/>
    </row>
    <row r="934" spans="1:20" ht="12.75">
      <c r="A934" s="65"/>
      <c r="E934" s="65"/>
      <c r="F934" s="65"/>
      <c r="K934" s="65"/>
      <c r="L934" s="77"/>
      <c r="M934" s="77"/>
      <c r="N934" s="77"/>
      <c r="O934" s="77"/>
      <c r="P934" s="77"/>
      <c r="Q934" s="77"/>
      <c r="R934" s="77"/>
      <c r="S934" s="65"/>
      <c r="T934" s="65"/>
    </row>
    <row r="935" spans="1:20" ht="12.75">
      <c r="A935" s="65"/>
      <c r="E935" s="65"/>
      <c r="F935" s="65"/>
      <c r="K935" s="65"/>
      <c r="L935" s="77"/>
      <c r="M935" s="77"/>
      <c r="N935" s="77"/>
      <c r="O935" s="77"/>
      <c r="P935" s="77"/>
      <c r="Q935" s="77"/>
      <c r="R935" s="77"/>
      <c r="S935" s="65"/>
      <c r="T935" s="65"/>
    </row>
    <row r="936" spans="1:20" ht="12.75">
      <c r="A936" s="65"/>
      <c r="E936" s="65"/>
      <c r="F936" s="65"/>
      <c r="K936" s="65"/>
      <c r="L936" s="77"/>
      <c r="M936" s="77"/>
      <c r="N936" s="77"/>
      <c r="O936" s="77"/>
      <c r="P936" s="77"/>
      <c r="Q936" s="77"/>
      <c r="R936" s="77"/>
      <c r="S936" s="65"/>
      <c r="T936" s="65"/>
    </row>
    <row r="937" spans="1:20" ht="12.75">
      <c r="A937" s="65"/>
      <c r="E937" s="65"/>
      <c r="F937" s="65"/>
      <c r="K937" s="65"/>
      <c r="L937" s="77"/>
      <c r="M937" s="77"/>
      <c r="N937" s="77"/>
      <c r="O937" s="77"/>
      <c r="P937" s="77"/>
      <c r="Q937" s="77"/>
      <c r="R937" s="77"/>
      <c r="S937" s="65"/>
      <c r="T937" s="65"/>
    </row>
    <row r="938" spans="1:20" ht="12.75">
      <c r="A938" s="65"/>
      <c r="E938" s="65"/>
      <c r="F938" s="65"/>
      <c r="K938" s="65"/>
      <c r="L938" s="77"/>
      <c r="M938" s="77"/>
      <c r="N938" s="77"/>
      <c r="O938" s="77"/>
      <c r="P938" s="77"/>
      <c r="Q938" s="77"/>
      <c r="R938" s="77"/>
      <c r="S938" s="65"/>
      <c r="T938" s="65"/>
    </row>
    <row r="939" spans="1:20" ht="12.75">
      <c r="A939" s="65"/>
      <c r="E939" s="65"/>
      <c r="F939" s="65"/>
      <c r="K939" s="65"/>
      <c r="L939" s="77"/>
      <c r="M939" s="77"/>
      <c r="N939" s="77"/>
      <c r="O939" s="77"/>
      <c r="P939" s="77"/>
      <c r="Q939" s="77"/>
      <c r="R939" s="77"/>
      <c r="S939" s="65"/>
      <c r="T939" s="65"/>
    </row>
    <row r="940" spans="1:20" ht="12.75">
      <c r="A940" s="65"/>
      <c r="E940" s="65"/>
      <c r="F940" s="65"/>
      <c r="K940" s="65"/>
      <c r="L940" s="77"/>
      <c r="M940" s="77"/>
      <c r="N940" s="77"/>
      <c r="O940" s="77"/>
      <c r="P940" s="77"/>
      <c r="Q940" s="77"/>
      <c r="R940" s="77"/>
      <c r="S940" s="65"/>
      <c r="T940" s="65"/>
    </row>
    <row r="941" spans="1:20" ht="12.75">
      <c r="A941" s="65"/>
      <c r="E941" s="65"/>
      <c r="F941" s="65"/>
      <c r="K941" s="65"/>
      <c r="L941" s="77"/>
      <c r="M941" s="77"/>
      <c r="N941" s="77"/>
      <c r="O941" s="77"/>
      <c r="P941" s="77"/>
      <c r="Q941" s="77"/>
      <c r="R941" s="77"/>
      <c r="S941" s="65"/>
      <c r="T941" s="65"/>
    </row>
    <row r="942" spans="1:20" ht="12.75">
      <c r="A942" s="65"/>
      <c r="E942" s="65"/>
      <c r="F942" s="65"/>
      <c r="K942" s="65"/>
      <c r="L942" s="77"/>
      <c r="M942" s="77"/>
      <c r="N942" s="77"/>
      <c r="O942" s="77"/>
      <c r="P942" s="77"/>
      <c r="Q942" s="77"/>
      <c r="R942" s="77"/>
      <c r="S942" s="65"/>
      <c r="T942" s="65"/>
    </row>
    <row r="943" spans="1:20" ht="12.75">
      <c r="A943" s="65"/>
      <c r="E943" s="65"/>
      <c r="F943" s="65"/>
      <c r="K943" s="65"/>
      <c r="L943" s="77"/>
      <c r="M943" s="77"/>
      <c r="N943" s="77"/>
      <c r="O943" s="77"/>
      <c r="P943" s="77"/>
      <c r="Q943" s="77"/>
      <c r="R943" s="77"/>
      <c r="S943" s="65"/>
      <c r="T943" s="65"/>
    </row>
    <row r="944" spans="1:20" ht="12.75">
      <c r="A944" s="65"/>
      <c r="E944" s="65"/>
      <c r="F944" s="65"/>
      <c r="K944" s="65"/>
      <c r="L944" s="77"/>
      <c r="M944" s="77"/>
      <c r="N944" s="77"/>
      <c r="O944" s="77"/>
      <c r="P944" s="77"/>
      <c r="Q944" s="77"/>
      <c r="R944" s="77"/>
      <c r="S944" s="65"/>
      <c r="T944" s="65"/>
    </row>
    <row r="945" spans="1:20" ht="12.75">
      <c r="A945" s="65"/>
      <c r="E945" s="65"/>
      <c r="F945" s="65"/>
      <c r="K945" s="65"/>
      <c r="L945" s="77"/>
      <c r="M945" s="77"/>
      <c r="N945" s="77"/>
      <c r="O945" s="77"/>
      <c r="P945" s="77"/>
      <c r="Q945" s="77"/>
      <c r="R945" s="77"/>
      <c r="S945" s="65"/>
      <c r="T945" s="65"/>
    </row>
    <row r="946" spans="1:20" ht="12.75">
      <c r="A946" s="65"/>
      <c r="E946" s="65"/>
      <c r="F946" s="65"/>
      <c r="K946" s="65"/>
      <c r="L946" s="77"/>
      <c r="M946" s="77"/>
      <c r="N946" s="77"/>
      <c r="O946" s="77"/>
      <c r="P946" s="77"/>
      <c r="Q946" s="77"/>
      <c r="R946" s="77"/>
      <c r="S946" s="65"/>
      <c r="T946" s="65"/>
    </row>
    <row r="947" spans="1:20" ht="12.75">
      <c r="A947" s="65"/>
      <c r="E947" s="65"/>
      <c r="F947" s="65"/>
      <c r="K947" s="65"/>
      <c r="L947" s="77"/>
      <c r="M947" s="77"/>
      <c r="N947" s="77"/>
      <c r="O947" s="77"/>
      <c r="P947" s="77"/>
      <c r="Q947" s="77"/>
      <c r="R947" s="77"/>
      <c r="S947" s="65"/>
      <c r="T947" s="65"/>
    </row>
    <row r="948" spans="1:20" ht="12.75">
      <c r="A948" s="65"/>
      <c r="E948" s="65"/>
      <c r="F948" s="65"/>
      <c r="K948" s="65"/>
      <c r="L948" s="77"/>
      <c r="M948" s="77"/>
      <c r="N948" s="77"/>
      <c r="O948" s="77"/>
      <c r="P948" s="77"/>
      <c r="Q948" s="77"/>
      <c r="R948" s="77"/>
      <c r="S948" s="65"/>
      <c r="T948" s="65"/>
    </row>
    <row r="949" spans="1:20" ht="12.75">
      <c r="A949" s="65"/>
      <c r="E949" s="65"/>
      <c r="F949" s="65"/>
      <c r="K949" s="65"/>
      <c r="L949" s="77"/>
      <c r="M949" s="77"/>
      <c r="N949" s="77"/>
      <c r="O949" s="77"/>
      <c r="P949" s="77"/>
      <c r="Q949" s="77"/>
      <c r="R949" s="77"/>
      <c r="S949" s="65"/>
      <c r="T949" s="65"/>
    </row>
    <row r="950" spans="1:20" ht="12.75">
      <c r="A950" s="65"/>
      <c r="E950" s="65"/>
      <c r="F950" s="65"/>
      <c r="K950" s="65"/>
      <c r="L950" s="77"/>
      <c r="M950" s="77"/>
      <c r="N950" s="77"/>
      <c r="O950" s="77"/>
      <c r="P950" s="77"/>
      <c r="Q950" s="77"/>
      <c r="R950" s="77"/>
      <c r="S950" s="65"/>
      <c r="T950" s="65"/>
    </row>
    <row r="951" spans="1:20" ht="12.75">
      <c r="A951" s="65"/>
      <c r="E951" s="65"/>
      <c r="F951" s="65"/>
      <c r="K951" s="65"/>
      <c r="L951" s="77"/>
      <c r="M951" s="77"/>
      <c r="N951" s="77"/>
      <c r="O951" s="77"/>
      <c r="P951" s="77"/>
      <c r="Q951" s="77"/>
      <c r="R951" s="77"/>
      <c r="S951" s="65"/>
      <c r="T951" s="65"/>
    </row>
    <row r="952" spans="1:20" ht="12.75">
      <c r="A952" s="65"/>
      <c r="E952" s="65"/>
      <c r="F952" s="65"/>
      <c r="K952" s="65"/>
      <c r="L952" s="77"/>
      <c r="M952" s="77"/>
      <c r="N952" s="77"/>
      <c r="O952" s="77"/>
      <c r="P952" s="77"/>
      <c r="Q952" s="77"/>
      <c r="R952" s="77"/>
      <c r="S952" s="65"/>
      <c r="T952" s="65"/>
    </row>
    <row r="953" spans="1:20" ht="12.75">
      <c r="A953" s="65"/>
      <c r="E953" s="65"/>
      <c r="F953" s="65"/>
      <c r="K953" s="65"/>
      <c r="L953" s="77"/>
      <c r="M953" s="77"/>
      <c r="N953" s="77"/>
      <c r="O953" s="77"/>
      <c r="P953" s="77"/>
      <c r="Q953" s="77"/>
      <c r="R953" s="77"/>
      <c r="S953" s="65"/>
      <c r="T953" s="65"/>
    </row>
    <row r="954" spans="1:20" ht="12.75">
      <c r="A954" s="65"/>
      <c r="E954" s="65"/>
      <c r="F954" s="65"/>
      <c r="K954" s="65"/>
      <c r="L954" s="77"/>
      <c r="M954" s="77"/>
      <c r="N954" s="77"/>
      <c r="O954" s="77"/>
      <c r="P954" s="77"/>
      <c r="Q954" s="77"/>
      <c r="R954" s="77"/>
      <c r="S954" s="65"/>
      <c r="T954" s="65"/>
    </row>
    <row r="955" spans="1:20" ht="12.75">
      <c r="A955" s="65"/>
      <c r="E955" s="65"/>
      <c r="F955" s="65"/>
      <c r="K955" s="65"/>
      <c r="L955" s="77"/>
      <c r="M955" s="77"/>
      <c r="N955" s="77"/>
      <c r="O955" s="77"/>
      <c r="P955" s="77"/>
      <c r="Q955" s="77"/>
      <c r="R955" s="77"/>
      <c r="S955" s="65"/>
      <c r="T955" s="65"/>
    </row>
    <row r="956" spans="1:20" ht="12.75">
      <c r="A956" s="65"/>
      <c r="E956" s="65"/>
      <c r="F956" s="65"/>
      <c r="K956" s="65"/>
      <c r="L956" s="77"/>
      <c r="M956" s="77"/>
      <c r="N956" s="77"/>
      <c r="O956" s="77"/>
      <c r="P956" s="77"/>
      <c r="Q956" s="77"/>
      <c r="R956" s="77"/>
      <c r="S956" s="65"/>
      <c r="T956" s="65"/>
    </row>
    <row r="957" spans="1:20" ht="12.75">
      <c r="A957" s="65"/>
      <c r="E957" s="65"/>
      <c r="F957" s="65"/>
      <c r="K957" s="65"/>
      <c r="L957" s="77"/>
      <c r="M957" s="77"/>
      <c r="N957" s="77"/>
      <c r="O957" s="77"/>
      <c r="P957" s="77"/>
      <c r="Q957" s="77"/>
      <c r="R957" s="77"/>
      <c r="S957" s="65"/>
      <c r="T957" s="65"/>
    </row>
    <row r="958" spans="1:20" ht="12.75">
      <c r="A958" s="65"/>
      <c r="E958" s="65"/>
      <c r="F958" s="65"/>
      <c r="K958" s="65"/>
      <c r="L958" s="77"/>
      <c r="M958" s="77"/>
      <c r="N958" s="77"/>
      <c r="O958" s="77"/>
      <c r="P958" s="77"/>
      <c r="Q958" s="77"/>
      <c r="R958" s="77"/>
      <c r="S958" s="65"/>
      <c r="T958" s="65"/>
    </row>
    <row r="959" spans="1:20" ht="12.75">
      <c r="A959" s="65"/>
      <c r="E959" s="65"/>
      <c r="F959" s="65"/>
      <c r="K959" s="65"/>
      <c r="L959" s="77"/>
      <c r="M959" s="77"/>
      <c r="N959" s="77"/>
      <c r="O959" s="77"/>
      <c r="P959" s="77"/>
      <c r="Q959" s="77"/>
      <c r="R959" s="77"/>
      <c r="S959" s="65"/>
      <c r="T959" s="65"/>
    </row>
    <row r="960" spans="1:20" ht="12.75">
      <c r="A960" s="65"/>
      <c r="E960" s="65"/>
      <c r="F960" s="65"/>
      <c r="K960" s="65"/>
      <c r="L960" s="77"/>
      <c r="M960" s="77"/>
      <c r="N960" s="77"/>
      <c r="O960" s="77"/>
      <c r="P960" s="77"/>
      <c r="Q960" s="77"/>
      <c r="R960" s="77"/>
      <c r="S960" s="65"/>
      <c r="T960" s="65"/>
    </row>
    <row r="961" spans="1:20" ht="12.75">
      <c r="A961" s="65"/>
      <c r="E961" s="65"/>
      <c r="F961" s="65"/>
      <c r="K961" s="65"/>
      <c r="L961" s="77"/>
      <c r="M961" s="77"/>
      <c r="N961" s="77"/>
      <c r="O961" s="77"/>
      <c r="P961" s="77"/>
      <c r="Q961" s="77"/>
      <c r="R961" s="77"/>
      <c r="S961" s="65"/>
      <c r="T961" s="65"/>
    </row>
    <row r="962" spans="1:20" ht="12.75">
      <c r="A962" s="65"/>
      <c r="E962" s="65"/>
      <c r="F962" s="65"/>
      <c r="K962" s="65"/>
      <c r="L962" s="77"/>
      <c r="M962" s="77"/>
      <c r="N962" s="77"/>
      <c r="O962" s="77"/>
      <c r="P962" s="77"/>
      <c r="Q962" s="77"/>
      <c r="R962" s="77"/>
      <c r="S962" s="65"/>
      <c r="T962" s="65"/>
    </row>
    <row r="963" spans="1:20" ht="12.75">
      <c r="A963" s="65"/>
      <c r="E963" s="65"/>
      <c r="F963" s="65"/>
      <c r="K963" s="65"/>
      <c r="L963" s="77"/>
      <c r="M963" s="77"/>
      <c r="N963" s="77"/>
      <c r="O963" s="77"/>
      <c r="P963" s="77"/>
      <c r="Q963" s="77"/>
      <c r="R963" s="77"/>
      <c r="S963" s="65"/>
      <c r="T963" s="65"/>
    </row>
    <row r="964" spans="1:20" ht="12.75">
      <c r="A964" s="65"/>
      <c r="E964" s="65"/>
      <c r="F964" s="65"/>
      <c r="K964" s="65"/>
      <c r="L964" s="77"/>
      <c r="M964" s="77"/>
      <c r="N964" s="77"/>
      <c r="O964" s="77"/>
      <c r="P964" s="77"/>
      <c r="Q964" s="77"/>
      <c r="R964" s="77"/>
      <c r="S964" s="65"/>
      <c r="T964" s="65"/>
    </row>
    <row r="965" spans="1:20" ht="12.75">
      <c r="A965" s="65"/>
      <c r="E965" s="65"/>
      <c r="F965" s="65"/>
      <c r="K965" s="65"/>
      <c r="L965" s="77"/>
      <c r="M965" s="77"/>
      <c r="N965" s="77"/>
      <c r="O965" s="77"/>
      <c r="P965" s="77"/>
      <c r="Q965" s="77"/>
      <c r="R965" s="77"/>
      <c r="S965" s="65"/>
      <c r="T965" s="65"/>
    </row>
    <row r="966" spans="1:20" ht="12.75">
      <c r="A966" s="65"/>
      <c r="E966" s="65"/>
      <c r="F966" s="65"/>
      <c r="K966" s="65"/>
      <c r="L966" s="77"/>
      <c r="M966" s="77"/>
      <c r="N966" s="77"/>
      <c r="O966" s="77"/>
      <c r="P966" s="77"/>
      <c r="Q966" s="77"/>
      <c r="R966" s="77"/>
      <c r="S966" s="65"/>
      <c r="T966" s="65"/>
    </row>
    <row r="967" spans="1:20" ht="12.75">
      <c r="A967" s="65"/>
      <c r="E967" s="65"/>
      <c r="F967" s="65"/>
      <c r="K967" s="65"/>
      <c r="L967" s="77"/>
      <c r="M967" s="77"/>
      <c r="N967" s="77"/>
      <c r="O967" s="77"/>
      <c r="P967" s="77"/>
      <c r="Q967" s="77"/>
      <c r="R967" s="77"/>
      <c r="S967" s="65"/>
      <c r="T967" s="65"/>
    </row>
    <row r="968" spans="1:20" ht="12.75">
      <c r="A968" s="65"/>
      <c r="E968" s="65"/>
      <c r="F968" s="65"/>
      <c r="K968" s="65"/>
      <c r="L968" s="77"/>
      <c r="M968" s="77"/>
      <c r="N968" s="77"/>
      <c r="O968" s="77"/>
      <c r="P968" s="77"/>
      <c r="Q968" s="77"/>
      <c r="R968" s="77"/>
      <c r="S968" s="65"/>
      <c r="T968" s="65"/>
    </row>
    <row r="969" spans="1:20" ht="12.75">
      <c r="A969" s="65"/>
      <c r="E969" s="65"/>
      <c r="F969" s="65"/>
      <c r="K969" s="65"/>
      <c r="L969" s="77"/>
      <c r="M969" s="77"/>
      <c r="N969" s="77"/>
      <c r="O969" s="77"/>
      <c r="P969" s="77"/>
      <c r="Q969" s="77"/>
      <c r="R969" s="77"/>
      <c r="S969" s="65"/>
      <c r="T969" s="65"/>
    </row>
    <row r="970" spans="1:20" ht="12.75">
      <c r="A970" s="65"/>
      <c r="E970" s="65"/>
      <c r="F970" s="65"/>
      <c r="K970" s="65"/>
      <c r="L970" s="77"/>
      <c r="M970" s="77"/>
      <c r="N970" s="77"/>
      <c r="O970" s="77"/>
      <c r="P970" s="77"/>
      <c r="Q970" s="77"/>
      <c r="R970" s="77"/>
      <c r="S970" s="65"/>
      <c r="T970" s="65"/>
    </row>
    <row r="971" spans="1:20" ht="12.75">
      <c r="A971" s="65"/>
      <c r="E971" s="65"/>
      <c r="F971" s="65"/>
      <c r="K971" s="65"/>
      <c r="L971" s="77"/>
      <c r="M971" s="77"/>
      <c r="N971" s="77"/>
      <c r="O971" s="77"/>
      <c r="P971" s="77"/>
      <c r="Q971" s="77"/>
      <c r="R971" s="77"/>
      <c r="S971" s="65"/>
      <c r="T971" s="65"/>
    </row>
    <row r="972" spans="1:20" ht="12.75">
      <c r="A972" s="65"/>
      <c r="E972" s="65"/>
      <c r="F972" s="65"/>
      <c r="K972" s="65"/>
      <c r="L972" s="77"/>
      <c r="M972" s="77"/>
      <c r="N972" s="77"/>
      <c r="O972" s="77"/>
      <c r="P972" s="77"/>
      <c r="Q972" s="77"/>
      <c r="R972" s="77"/>
      <c r="S972" s="65"/>
      <c r="T972" s="65"/>
    </row>
    <row r="973" spans="1:20" ht="12.75">
      <c r="A973" s="65"/>
      <c r="E973" s="65"/>
      <c r="F973" s="65"/>
      <c r="K973" s="65"/>
      <c r="L973" s="77"/>
      <c r="M973" s="77"/>
      <c r="N973" s="77"/>
      <c r="O973" s="77"/>
      <c r="P973" s="77"/>
      <c r="Q973" s="77"/>
      <c r="R973" s="77"/>
      <c r="S973" s="65"/>
      <c r="T973" s="65"/>
    </row>
    <row r="974" spans="1:20" ht="12.75">
      <c r="A974" s="65"/>
      <c r="E974" s="65"/>
      <c r="F974" s="65"/>
      <c r="K974" s="65"/>
      <c r="L974" s="77"/>
      <c r="M974" s="77"/>
      <c r="N974" s="77"/>
      <c r="O974" s="77"/>
      <c r="P974" s="77"/>
      <c r="Q974" s="77"/>
      <c r="R974" s="77"/>
      <c r="S974" s="65"/>
      <c r="T974" s="65"/>
    </row>
    <row r="975" spans="1:20" ht="12.75">
      <c r="A975" s="65"/>
      <c r="E975" s="65"/>
      <c r="F975" s="65"/>
      <c r="K975" s="65"/>
      <c r="L975" s="77"/>
      <c r="M975" s="77"/>
      <c r="N975" s="77"/>
      <c r="O975" s="77"/>
      <c r="P975" s="77"/>
      <c r="Q975" s="77"/>
      <c r="R975" s="77"/>
      <c r="S975" s="65"/>
      <c r="T975" s="65"/>
    </row>
    <row r="976" spans="1:20" ht="12.75">
      <c r="A976" s="65"/>
      <c r="E976" s="65"/>
      <c r="F976" s="65"/>
      <c r="K976" s="65"/>
      <c r="L976" s="77"/>
      <c r="M976" s="77"/>
      <c r="N976" s="77"/>
      <c r="O976" s="77"/>
      <c r="P976" s="77"/>
      <c r="Q976" s="77"/>
      <c r="R976" s="77"/>
      <c r="S976" s="65"/>
      <c r="T976" s="65"/>
    </row>
    <row r="977" spans="1:20" ht="12.75">
      <c r="A977" s="65"/>
      <c r="E977" s="65"/>
      <c r="F977" s="65"/>
      <c r="K977" s="65"/>
      <c r="L977" s="77"/>
      <c r="M977" s="77"/>
      <c r="N977" s="77"/>
      <c r="O977" s="77"/>
      <c r="P977" s="77"/>
      <c r="Q977" s="77"/>
      <c r="R977" s="77"/>
      <c r="S977" s="65"/>
      <c r="T977" s="65"/>
    </row>
    <row r="978" spans="1:20" ht="12.75">
      <c r="A978" s="65"/>
      <c r="E978" s="65"/>
      <c r="F978" s="65"/>
      <c r="K978" s="65"/>
      <c r="L978" s="77"/>
      <c r="M978" s="77"/>
      <c r="N978" s="77"/>
      <c r="O978" s="77"/>
      <c r="P978" s="77"/>
      <c r="Q978" s="77"/>
      <c r="R978" s="77"/>
      <c r="S978" s="65"/>
      <c r="T978" s="65"/>
    </row>
    <row r="979" spans="1:20" ht="12.75">
      <c r="A979" s="65"/>
      <c r="E979" s="65"/>
      <c r="F979" s="65"/>
      <c r="K979" s="65"/>
      <c r="L979" s="77"/>
      <c r="M979" s="77"/>
      <c r="N979" s="77"/>
      <c r="O979" s="77"/>
      <c r="P979" s="77"/>
      <c r="Q979" s="77"/>
      <c r="R979" s="77"/>
      <c r="S979" s="65"/>
      <c r="T979" s="65"/>
    </row>
    <row r="980" spans="1:20" ht="12.75">
      <c r="A980" s="65"/>
      <c r="E980" s="65"/>
      <c r="F980" s="65"/>
      <c r="K980" s="65"/>
      <c r="L980" s="77"/>
      <c r="M980" s="77"/>
      <c r="N980" s="77"/>
      <c r="O980" s="77"/>
      <c r="P980" s="77"/>
      <c r="Q980" s="77"/>
      <c r="R980" s="77"/>
      <c r="S980" s="65"/>
      <c r="T980" s="65"/>
    </row>
    <row r="981" spans="1:20" ht="12.75">
      <c r="A981" s="65"/>
      <c r="E981" s="65"/>
      <c r="F981" s="65"/>
      <c r="K981" s="65"/>
      <c r="L981" s="77"/>
      <c r="M981" s="77"/>
      <c r="N981" s="77"/>
      <c r="O981" s="77"/>
      <c r="P981" s="77"/>
      <c r="Q981" s="77"/>
      <c r="R981" s="77"/>
      <c r="S981" s="65"/>
      <c r="T981" s="65"/>
    </row>
    <row r="982" spans="1:20" ht="12.75">
      <c r="A982" s="65"/>
      <c r="E982" s="65"/>
      <c r="F982" s="65"/>
      <c r="K982" s="65"/>
      <c r="L982" s="77"/>
      <c r="M982" s="77"/>
      <c r="N982" s="77"/>
      <c r="O982" s="77"/>
      <c r="P982" s="77"/>
      <c r="Q982" s="77"/>
      <c r="R982" s="77"/>
      <c r="S982" s="65"/>
      <c r="T982" s="65"/>
    </row>
    <row r="983" spans="1:20" ht="12.75">
      <c r="A983" s="65"/>
      <c r="E983" s="65"/>
      <c r="F983" s="65"/>
      <c r="K983" s="65"/>
      <c r="L983" s="77"/>
      <c r="M983" s="77"/>
      <c r="N983" s="77"/>
      <c r="O983" s="77"/>
      <c r="P983" s="77"/>
      <c r="Q983" s="77"/>
      <c r="R983" s="77"/>
      <c r="S983" s="65"/>
      <c r="T983" s="65"/>
    </row>
    <row r="984" spans="1:20" ht="12.75">
      <c r="A984" s="65"/>
      <c r="E984" s="65"/>
      <c r="F984" s="65"/>
      <c r="K984" s="65"/>
      <c r="L984" s="77"/>
      <c r="M984" s="77"/>
      <c r="N984" s="77"/>
      <c r="O984" s="77"/>
      <c r="P984" s="77"/>
      <c r="Q984" s="77"/>
      <c r="R984" s="77"/>
      <c r="S984" s="65"/>
      <c r="T984" s="65"/>
    </row>
    <row r="985" spans="1:20" ht="12.75">
      <c r="A985" s="65"/>
      <c r="E985" s="65"/>
      <c r="F985" s="65"/>
      <c r="K985" s="65"/>
      <c r="L985" s="77"/>
      <c r="M985" s="77"/>
      <c r="N985" s="77"/>
      <c r="O985" s="77"/>
      <c r="P985" s="77"/>
      <c r="Q985" s="77"/>
      <c r="R985" s="77"/>
      <c r="S985" s="65"/>
      <c r="T985" s="65"/>
    </row>
    <row r="986" spans="1:20" ht="12.75">
      <c r="A986" s="65"/>
      <c r="E986" s="65"/>
      <c r="F986" s="65"/>
      <c r="K986" s="65"/>
      <c r="L986" s="77"/>
      <c r="M986" s="77"/>
      <c r="N986" s="77"/>
      <c r="O986" s="77"/>
      <c r="P986" s="77"/>
      <c r="Q986" s="77"/>
      <c r="R986" s="77"/>
      <c r="S986" s="65"/>
      <c r="T986" s="65"/>
    </row>
    <row r="987" spans="1:20" ht="12.75">
      <c r="A987" s="65"/>
      <c r="E987" s="65"/>
      <c r="F987" s="65"/>
      <c r="K987" s="65"/>
      <c r="L987" s="77"/>
      <c r="M987" s="77"/>
      <c r="N987" s="77"/>
      <c r="O987" s="77"/>
      <c r="P987" s="77"/>
      <c r="Q987" s="77"/>
      <c r="R987" s="77"/>
      <c r="S987" s="65"/>
      <c r="T987" s="65"/>
    </row>
    <row r="988" spans="1:20" ht="12.75">
      <c r="A988" s="65"/>
      <c r="E988" s="65"/>
      <c r="F988" s="65"/>
      <c r="K988" s="65"/>
      <c r="L988" s="77"/>
      <c r="M988" s="77"/>
      <c r="N988" s="77"/>
      <c r="O988" s="77"/>
      <c r="P988" s="77"/>
      <c r="Q988" s="77"/>
      <c r="R988" s="77"/>
      <c r="S988" s="65"/>
      <c r="T988" s="65"/>
    </row>
    <row r="989" spans="1:20" ht="12.75">
      <c r="A989" s="65"/>
      <c r="E989" s="65"/>
      <c r="F989" s="65"/>
      <c r="K989" s="65"/>
      <c r="L989" s="77"/>
      <c r="M989" s="77"/>
      <c r="N989" s="77"/>
      <c r="O989" s="77"/>
      <c r="P989" s="77"/>
      <c r="Q989" s="77"/>
      <c r="R989" s="77"/>
      <c r="S989" s="65"/>
      <c r="T989" s="65"/>
    </row>
    <row r="990" spans="1:20" ht="12.75">
      <c r="A990" s="65"/>
      <c r="E990" s="65"/>
      <c r="F990" s="65"/>
      <c r="K990" s="65"/>
      <c r="L990" s="77"/>
      <c r="M990" s="77"/>
      <c r="N990" s="77"/>
      <c r="O990" s="77"/>
      <c r="P990" s="77"/>
      <c r="Q990" s="77"/>
      <c r="R990" s="77"/>
      <c r="S990" s="65"/>
      <c r="T990" s="65"/>
    </row>
    <row r="991" spans="1:20" ht="12.75">
      <c r="A991" s="65"/>
      <c r="E991" s="65"/>
      <c r="F991" s="65"/>
      <c r="K991" s="65"/>
      <c r="L991" s="77"/>
      <c r="M991" s="77"/>
      <c r="N991" s="77"/>
      <c r="O991" s="77"/>
      <c r="P991" s="77"/>
      <c r="Q991" s="77"/>
      <c r="R991" s="77"/>
      <c r="S991" s="65"/>
      <c r="T991" s="65"/>
    </row>
    <row r="992" spans="1:20" ht="12.75">
      <c r="A992" s="65"/>
      <c r="E992" s="65"/>
      <c r="F992" s="65"/>
      <c r="K992" s="65"/>
      <c r="L992" s="77"/>
      <c r="M992" s="77"/>
      <c r="N992" s="77"/>
      <c r="O992" s="77"/>
      <c r="P992" s="77"/>
      <c r="Q992" s="77"/>
      <c r="R992" s="77"/>
      <c r="S992" s="65"/>
      <c r="T992" s="65"/>
    </row>
    <row r="993" spans="1:20" ht="12.75">
      <c r="A993" s="65"/>
      <c r="E993" s="65"/>
      <c r="F993" s="65"/>
      <c r="K993" s="65"/>
      <c r="L993" s="77"/>
      <c r="M993" s="77"/>
      <c r="N993" s="77"/>
      <c r="O993" s="77"/>
      <c r="P993" s="77"/>
      <c r="Q993" s="77"/>
      <c r="R993" s="77"/>
      <c r="S993" s="65"/>
      <c r="T993" s="65"/>
    </row>
    <row r="994" spans="1:20" ht="12.75">
      <c r="A994" s="65"/>
      <c r="E994" s="65"/>
      <c r="F994" s="65"/>
      <c r="K994" s="65"/>
      <c r="L994" s="77"/>
      <c r="M994" s="77"/>
      <c r="N994" s="77"/>
      <c r="O994" s="77"/>
      <c r="P994" s="77"/>
      <c r="Q994" s="77"/>
      <c r="R994" s="77"/>
      <c r="S994" s="65"/>
      <c r="T994" s="65"/>
    </row>
    <row r="995" spans="1:20" ht="12.75">
      <c r="A995" s="65"/>
      <c r="E995" s="65"/>
      <c r="F995" s="65"/>
      <c r="K995" s="65"/>
      <c r="L995" s="77"/>
      <c r="M995" s="77"/>
      <c r="N995" s="77"/>
      <c r="O995" s="77"/>
      <c r="P995" s="77"/>
      <c r="Q995" s="77"/>
      <c r="R995" s="77"/>
      <c r="S995" s="65"/>
      <c r="T995" s="65"/>
    </row>
    <row r="996" spans="1:20" ht="12.75">
      <c r="A996" s="65"/>
      <c r="E996" s="65"/>
      <c r="F996" s="65"/>
      <c r="K996" s="65"/>
      <c r="L996" s="77"/>
      <c r="M996" s="77"/>
      <c r="N996" s="77"/>
      <c r="O996" s="77"/>
      <c r="P996" s="77"/>
      <c r="Q996" s="77"/>
      <c r="R996" s="77"/>
      <c r="S996" s="65"/>
      <c r="T996" s="65"/>
    </row>
    <row r="997" spans="1:20" ht="12.75">
      <c r="A997" s="65"/>
      <c r="E997" s="65"/>
      <c r="F997" s="65"/>
      <c r="K997" s="65"/>
      <c r="L997" s="77"/>
      <c r="M997" s="77"/>
      <c r="N997" s="77"/>
      <c r="O997" s="77"/>
      <c r="P997" s="77"/>
      <c r="Q997" s="77"/>
      <c r="R997" s="77"/>
      <c r="S997" s="65"/>
      <c r="T997" s="65"/>
    </row>
    <row r="998" spans="1:20" ht="12.75">
      <c r="A998" s="65"/>
      <c r="E998" s="65"/>
      <c r="F998" s="65"/>
      <c r="K998" s="65"/>
      <c r="L998" s="77"/>
      <c r="M998" s="77"/>
      <c r="N998" s="77"/>
      <c r="O998" s="77"/>
      <c r="P998" s="77"/>
      <c r="Q998" s="77"/>
      <c r="R998" s="77"/>
      <c r="S998" s="65"/>
      <c r="T998" s="65"/>
    </row>
    <row r="999" spans="1:20" ht="12.75">
      <c r="A999" s="65"/>
      <c r="E999" s="65"/>
      <c r="F999" s="65"/>
      <c r="K999" s="65"/>
      <c r="L999" s="77"/>
      <c r="M999" s="77"/>
      <c r="N999" s="77"/>
      <c r="O999" s="77"/>
      <c r="P999" s="77"/>
      <c r="Q999" s="77"/>
      <c r="R999" s="77"/>
      <c r="S999" s="65"/>
      <c r="T999" s="65"/>
    </row>
    <row r="1000" spans="1:20" ht="12.75">
      <c r="A1000" s="65"/>
      <c r="E1000" s="65"/>
      <c r="F1000" s="65"/>
      <c r="K1000" s="65"/>
      <c r="L1000" s="77"/>
      <c r="M1000" s="77"/>
      <c r="N1000" s="77"/>
      <c r="O1000" s="77"/>
      <c r="P1000" s="77"/>
      <c r="Q1000" s="77"/>
      <c r="R1000" s="77"/>
      <c r="S1000" s="65"/>
      <c r="T1000" s="65"/>
    </row>
    <row r="1001" spans="1:20" ht="12.75">
      <c r="A1001" s="65"/>
      <c r="E1001" s="65"/>
      <c r="F1001" s="65"/>
      <c r="H1001" s="62" t="s">
        <v>388</v>
      </c>
      <c r="K1001" s="65"/>
      <c r="L1001" s="77"/>
      <c r="M1001" s="77"/>
      <c r="N1001" s="77"/>
      <c r="O1001" s="77"/>
      <c r="P1001" s="77"/>
      <c r="Q1001" s="77"/>
      <c r="R1001" s="77"/>
      <c r="S1001" s="65"/>
      <c r="T1001" s="65"/>
    </row>
    <row r="1002" spans="1:20" ht="12.75">
      <c r="A1002" s="65"/>
      <c r="K1002" s="65"/>
      <c r="L1002" s="77"/>
      <c r="M1002" s="77"/>
      <c r="N1002" s="77"/>
      <c r="O1002" s="77"/>
      <c r="P1002" s="77"/>
      <c r="Q1002" s="77"/>
      <c r="R1002" s="77"/>
    </row>
    <row r="1003" spans="1:20" ht="12.75">
      <c r="A1003" s="65"/>
      <c r="K1003" s="65"/>
      <c r="L1003" s="77"/>
      <c r="M1003" s="77"/>
      <c r="N1003" s="77"/>
      <c r="O1003" s="77"/>
      <c r="P1003" s="77"/>
      <c r="Q1003" s="77"/>
      <c r="R1003" s="77"/>
    </row>
  </sheetData>
  <hyperlinks>
    <hyperlink ref="D1" location="'Background &amp; Instructions'!A1" display="Content page"/>
    <hyperlink ref="B3" r:id="rId1"/>
    <hyperlink ref="I3" r:id="rId2"/>
    <hyperlink ref="V3" r:id="rId3"/>
    <hyperlink ref="B4" r:id="rId4"/>
    <hyperlink ref="I4" r:id="rId5"/>
    <hyperlink ref="B5" r:id="rId6"/>
    <hyperlink ref="I5" r:id="rId7"/>
    <hyperlink ref="B6" r:id="rId8"/>
    <hyperlink ref="B7" r:id="rId9"/>
    <hyperlink ref="B8" r:id="rId10"/>
    <hyperlink ref="I8" r:id="rId11"/>
    <hyperlink ref="B9" r:id="rId12"/>
    <hyperlink ref="B10" r:id="rId13"/>
    <hyperlink ref="B11" r:id="rId14"/>
    <hyperlink ref="B12" r:id="rId15"/>
    <hyperlink ref="B13" r:id="rId16"/>
    <hyperlink ref="B14" r:id="rId17"/>
    <hyperlink ref="B15" r:id="rId18"/>
    <hyperlink ref="B16" r:id="rId19"/>
    <hyperlink ref="B17" r:id="rId20"/>
    <hyperlink ref="B18" r:id="rId21"/>
    <hyperlink ref="B19" r:id="rId22"/>
    <hyperlink ref="B20" r:id="rId23"/>
    <hyperlink ref="B21" r:id="rId24"/>
    <hyperlink ref="B22" r:id="rId25"/>
    <hyperlink ref="B23" r:id="rId26"/>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Conte'!$D$3:$D$50</xm:f>
          </x14:formula1>
          <xm:sqref>A3:A1001</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'Overview Designated Local Conte'!#REF!</xm:f>
          </x14:formula1>
          <xm:sqref>L3:T1001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0"/>
  <sheetViews>
    <sheetView zoomScale="80" zoomScaleNormal="80" workbookViewId="0">
      <pane xSplit="2" ySplit="2" topLeftCell="C35" activePane="bottomRight" state="frozen"/>
      <selection pane="topRight" activeCell="C1" sqref="C1"/>
      <selection pane="bottomLeft" activeCell="A3" sqref="A3"/>
      <selection pane="bottomRight" activeCell="A44" sqref="A44"/>
    </sheetView>
  </sheetViews>
  <sheetFormatPr defaultColWidth="14.42578125" defaultRowHeight="15.75" customHeight="1"/>
  <cols>
    <col min="1" max="1" width="33.140625" style="58" customWidth="1"/>
    <col min="2" max="2" width="22.42578125" style="58" customWidth="1"/>
    <col min="3" max="3" width="29" style="58" customWidth="1"/>
    <col min="4" max="4" width="28.28515625" style="73" customWidth="1"/>
    <col min="5" max="5" width="15" style="58" bestFit="1" customWidth="1"/>
    <col min="6" max="6" width="18.85546875" style="58" bestFit="1" customWidth="1"/>
    <col min="7" max="7" width="47" style="58" bestFit="1" customWidth="1"/>
    <col min="8" max="8" width="27.85546875" style="58" bestFit="1" customWidth="1"/>
    <col min="9" max="9" width="33.7109375" style="58" customWidth="1"/>
    <col min="10" max="10" width="33.85546875" style="58" bestFit="1" customWidth="1"/>
    <col min="11" max="11" width="20.42578125" style="58" customWidth="1"/>
    <col min="12" max="12" width="9.42578125" style="58" customWidth="1"/>
    <col min="13" max="13" width="9.140625" style="73" customWidth="1"/>
    <col min="14" max="14" width="7" style="58" customWidth="1"/>
    <col min="15" max="15" width="10.85546875" style="58" customWidth="1"/>
    <col min="16" max="16" width="8.5703125" style="58" customWidth="1"/>
    <col min="17" max="17" width="8.28515625" style="58" customWidth="1"/>
    <col min="18" max="18" width="10.28515625" style="58" customWidth="1"/>
    <col min="19" max="20" width="14.42578125" style="58"/>
    <col min="21" max="21" width="255.7109375" style="58" bestFit="1" customWidth="1"/>
    <col min="22" max="22" width="109.5703125" style="58" bestFit="1" customWidth="1"/>
    <col min="23" max="16384" width="14.42578125" style="58"/>
  </cols>
  <sheetData>
    <row r="1" spans="1:29" ht="12.75">
      <c r="A1" s="37" t="s">
        <v>10</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131</v>
      </c>
      <c r="B3" s="72" t="s">
        <v>479</v>
      </c>
      <c r="C3" s="43" t="s">
        <v>393</v>
      </c>
      <c r="E3" s="60"/>
      <c r="F3" s="60"/>
      <c r="G3" s="43" t="s">
        <v>480</v>
      </c>
      <c r="H3" s="43" t="s">
        <v>481</v>
      </c>
      <c r="I3" s="34" t="s">
        <v>482</v>
      </c>
      <c r="J3" s="43" t="s">
        <v>483</v>
      </c>
      <c r="K3" s="44"/>
      <c r="L3" s="44"/>
      <c r="M3" s="44"/>
      <c r="N3" s="44"/>
      <c r="O3" s="44"/>
      <c r="P3" s="44"/>
      <c r="Q3" s="44"/>
      <c r="R3" s="44"/>
      <c r="S3" s="44"/>
      <c r="T3" s="44"/>
    </row>
    <row r="4" spans="1:29" ht="12.75">
      <c r="A4" s="43" t="s">
        <v>131</v>
      </c>
      <c r="B4" s="72" t="s">
        <v>484</v>
      </c>
      <c r="C4" s="43" t="s">
        <v>390</v>
      </c>
      <c r="D4" s="74">
        <f>2021-2009</f>
        <v>12</v>
      </c>
      <c r="E4" s="43"/>
      <c r="F4" s="43"/>
      <c r="G4" s="43" t="s">
        <v>485</v>
      </c>
      <c r="H4" s="43" t="s">
        <v>486</v>
      </c>
      <c r="I4" s="34" t="s">
        <v>487</v>
      </c>
      <c r="J4" s="43" t="s">
        <v>488</v>
      </c>
      <c r="K4" s="74"/>
      <c r="L4" s="74"/>
      <c r="M4" s="44" t="s">
        <v>388</v>
      </c>
      <c r="N4" s="44"/>
      <c r="O4" s="44"/>
      <c r="P4" s="44"/>
      <c r="Q4" s="44"/>
      <c r="R4" s="44"/>
      <c r="S4" s="44"/>
      <c r="T4" s="44"/>
      <c r="U4" s="42" t="s">
        <v>489</v>
      </c>
      <c r="V4" s="42"/>
    </row>
    <row r="5" spans="1:29" ht="12.75">
      <c r="A5" s="43" t="s">
        <v>131</v>
      </c>
      <c r="B5" s="72" t="s">
        <v>490</v>
      </c>
      <c r="C5" s="43" t="s">
        <v>390</v>
      </c>
      <c r="D5" s="74">
        <f>2021-1995</f>
        <v>26</v>
      </c>
      <c r="E5" s="43"/>
      <c r="F5" s="43"/>
      <c r="G5" s="43" t="s">
        <v>424</v>
      </c>
      <c r="H5" s="43" t="s">
        <v>491</v>
      </c>
      <c r="I5" s="34" t="s">
        <v>492</v>
      </c>
      <c r="J5" s="43" t="s">
        <v>493</v>
      </c>
      <c r="K5" s="74"/>
      <c r="L5" s="74"/>
      <c r="M5" s="44" t="s">
        <v>388</v>
      </c>
      <c r="N5" s="44"/>
      <c r="O5" s="44"/>
      <c r="P5" s="44"/>
      <c r="Q5" s="44"/>
      <c r="R5" s="44"/>
      <c r="S5" s="44"/>
      <c r="T5" s="44"/>
      <c r="V5" s="42" t="s">
        <v>494</v>
      </c>
    </row>
    <row r="6" spans="1:29" ht="12.75">
      <c r="A6" s="43" t="s">
        <v>131</v>
      </c>
      <c r="B6" s="72" t="s">
        <v>495</v>
      </c>
      <c r="C6" s="43" t="s">
        <v>390</v>
      </c>
      <c r="E6" s="60"/>
      <c r="F6" s="60"/>
      <c r="G6" s="43" t="s">
        <v>496</v>
      </c>
      <c r="H6" s="43" t="s">
        <v>497</v>
      </c>
      <c r="I6" s="34" t="s">
        <v>498</v>
      </c>
      <c r="J6" s="43" t="s">
        <v>499</v>
      </c>
      <c r="K6" s="44"/>
      <c r="L6" s="44" t="s">
        <v>388</v>
      </c>
      <c r="M6" s="44" t="s">
        <v>388</v>
      </c>
      <c r="N6" s="44"/>
      <c r="O6" s="44"/>
      <c r="P6" s="44"/>
      <c r="Q6" s="44"/>
      <c r="R6" s="44"/>
      <c r="S6" s="44"/>
      <c r="T6" s="44"/>
      <c r="V6" s="42" t="s">
        <v>500</v>
      </c>
    </row>
    <row r="7" spans="1:29" ht="12.75">
      <c r="A7" s="43" t="s">
        <v>131</v>
      </c>
      <c r="B7" s="72" t="s">
        <v>501</v>
      </c>
      <c r="C7" s="43" t="s">
        <v>390</v>
      </c>
      <c r="D7" s="44">
        <f>2021-1982</f>
        <v>39</v>
      </c>
      <c r="E7" s="42"/>
      <c r="F7" s="42"/>
      <c r="G7" s="43" t="s">
        <v>502</v>
      </c>
      <c r="H7" s="43" t="s">
        <v>503</v>
      </c>
      <c r="I7" s="34" t="s">
        <v>504</v>
      </c>
      <c r="J7" s="43" t="s">
        <v>505</v>
      </c>
      <c r="K7" s="42"/>
      <c r="L7" s="44" t="s">
        <v>388</v>
      </c>
      <c r="M7" s="44" t="s">
        <v>388</v>
      </c>
      <c r="N7" s="42"/>
      <c r="O7" s="42"/>
      <c r="P7" s="42"/>
      <c r="Q7" s="42"/>
      <c r="R7" s="42"/>
      <c r="S7" s="42"/>
      <c r="T7" s="42"/>
      <c r="U7" s="42"/>
      <c r="V7" s="42" t="s">
        <v>506</v>
      </c>
      <c r="W7" s="42"/>
      <c r="X7" s="42"/>
      <c r="Y7" s="42"/>
      <c r="Z7" s="42"/>
      <c r="AA7" s="42"/>
      <c r="AB7" s="42"/>
      <c r="AC7" s="42"/>
    </row>
    <row r="8" spans="1:29" ht="12.75">
      <c r="A8" s="43" t="s">
        <v>135</v>
      </c>
      <c r="B8" s="72" t="s">
        <v>507</v>
      </c>
      <c r="C8" s="43" t="s">
        <v>390</v>
      </c>
      <c r="D8" s="74"/>
      <c r="E8" s="43"/>
      <c r="F8" s="43"/>
      <c r="G8" s="43" t="s">
        <v>508</v>
      </c>
      <c r="H8" s="43" t="s">
        <v>509</v>
      </c>
      <c r="I8" s="34" t="s">
        <v>510</v>
      </c>
      <c r="J8" s="43"/>
      <c r="K8" s="74" t="s">
        <v>387</v>
      </c>
      <c r="L8" s="74" t="s">
        <v>388</v>
      </c>
      <c r="M8" s="44"/>
      <c r="N8" s="44"/>
      <c r="O8" s="44"/>
      <c r="P8" s="44"/>
      <c r="Q8" s="44"/>
      <c r="R8" s="44"/>
      <c r="S8" s="44"/>
      <c r="T8" s="44"/>
      <c r="V8" s="42" t="s">
        <v>511</v>
      </c>
    </row>
    <row r="9" spans="1:29" ht="12.75">
      <c r="A9" s="43" t="s">
        <v>135</v>
      </c>
      <c r="B9" s="72" t="s">
        <v>512</v>
      </c>
      <c r="C9" s="43" t="s">
        <v>390</v>
      </c>
      <c r="E9" s="42"/>
      <c r="F9" s="60"/>
      <c r="G9" s="43" t="s">
        <v>508</v>
      </c>
      <c r="H9" s="43" t="s">
        <v>513</v>
      </c>
      <c r="I9" s="34" t="s">
        <v>514</v>
      </c>
      <c r="J9" s="59" t="s">
        <v>515</v>
      </c>
      <c r="K9" s="44"/>
      <c r="L9" s="44" t="s">
        <v>388</v>
      </c>
      <c r="M9" s="44"/>
      <c r="N9" s="44"/>
      <c r="O9" s="44"/>
      <c r="P9" s="44"/>
      <c r="Q9" s="44"/>
      <c r="R9" s="44"/>
      <c r="S9" s="44"/>
      <c r="T9" s="44"/>
      <c r="V9" s="75"/>
      <c r="W9" s="75"/>
    </row>
    <row r="10" spans="1:29" ht="12.75">
      <c r="A10" s="43" t="s">
        <v>135</v>
      </c>
      <c r="B10" s="72" t="s">
        <v>516</v>
      </c>
      <c r="C10" s="43" t="s">
        <v>390</v>
      </c>
      <c r="E10" s="42"/>
      <c r="F10" s="60"/>
      <c r="G10" s="43" t="s">
        <v>517</v>
      </c>
      <c r="H10" s="43" t="s">
        <v>518</v>
      </c>
      <c r="I10" s="34" t="s">
        <v>519</v>
      </c>
      <c r="J10" s="43" t="s">
        <v>520</v>
      </c>
      <c r="K10" s="44"/>
      <c r="L10" s="44" t="s">
        <v>388</v>
      </c>
      <c r="M10" s="44" t="s">
        <v>388</v>
      </c>
      <c r="N10" s="44"/>
      <c r="O10" s="44"/>
      <c r="P10" s="44" t="s">
        <v>388</v>
      </c>
      <c r="Q10" s="44"/>
      <c r="R10" s="44"/>
      <c r="S10" s="44"/>
      <c r="T10" s="44"/>
    </row>
    <row r="11" spans="1:29" ht="12.75">
      <c r="A11" s="43" t="s">
        <v>135</v>
      </c>
      <c r="B11" s="72" t="s">
        <v>521</v>
      </c>
      <c r="C11" s="43" t="s">
        <v>386</v>
      </c>
      <c r="E11" s="42"/>
      <c r="F11" s="60"/>
      <c r="G11" s="43" t="s">
        <v>508</v>
      </c>
      <c r="H11" s="43" t="s">
        <v>522</v>
      </c>
      <c r="I11" s="34" t="s">
        <v>523</v>
      </c>
      <c r="J11" s="43" t="s">
        <v>524</v>
      </c>
      <c r="K11" s="44"/>
      <c r="L11" s="44" t="s">
        <v>388</v>
      </c>
      <c r="M11" s="44"/>
      <c r="N11" s="44"/>
      <c r="O11" s="44"/>
      <c r="P11" s="44"/>
      <c r="Q11" s="44"/>
      <c r="R11" s="44"/>
      <c r="S11" s="44"/>
      <c r="T11" s="44"/>
      <c r="V11" s="42" t="s">
        <v>525</v>
      </c>
    </row>
    <row r="12" spans="1:29" ht="12.75">
      <c r="A12" s="43" t="s">
        <v>135</v>
      </c>
      <c r="B12" s="72" t="s">
        <v>526</v>
      </c>
      <c r="C12" s="43" t="s">
        <v>390</v>
      </c>
      <c r="E12" s="42"/>
      <c r="F12" s="60"/>
      <c r="G12" s="43" t="s">
        <v>527</v>
      </c>
      <c r="H12" s="43" t="s">
        <v>528</v>
      </c>
      <c r="I12" s="34" t="s">
        <v>529</v>
      </c>
      <c r="J12" s="43" t="s">
        <v>530</v>
      </c>
      <c r="K12" s="44"/>
      <c r="L12" s="44"/>
      <c r="M12" s="44"/>
      <c r="N12" s="44"/>
      <c r="O12" s="44"/>
      <c r="P12" s="44"/>
      <c r="Q12" s="44"/>
      <c r="R12" s="44"/>
      <c r="S12" s="44"/>
      <c r="T12" s="44"/>
      <c r="V12" s="42" t="s">
        <v>531</v>
      </c>
    </row>
    <row r="13" spans="1:29" ht="12.75">
      <c r="A13" s="43" t="s">
        <v>135</v>
      </c>
      <c r="B13" s="72" t="s">
        <v>532</v>
      </c>
      <c r="C13" s="43" t="s">
        <v>390</v>
      </c>
      <c r="E13" s="42">
        <v>1</v>
      </c>
      <c r="F13" s="60"/>
      <c r="G13" s="43" t="s">
        <v>508</v>
      </c>
      <c r="H13" s="43" t="s">
        <v>533</v>
      </c>
      <c r="I13" s="34"/>
      <c r="J13" s="43" t="s">
        <v>534</v>
      </c>
      <c r="K13" s="44"/>
      <c r="L13" s="44"/>
      <c r="M13" s="44" t="s">
        <v>388</v>
      </c>
      <c r="N13" s="44"/>
      <c r="O13" s="44"/>
      <c r="P13" s="44"/>
      <c r="Q13" s="44"/>
      <c r="R13" s="44"/>
      <c r="S13" s="44"/>
      <c r="T13" s="44"/>
    </row>
    <row r="14" spans="1:29" ht="12.75">
      <c r="A14" s="43" t="s">
        <v>135</v>
      </c>
      <c r="B14" s="72" t="s">
        <v>507</v>
      </c>
      <c r="C14" s="43" t="s">
        <v>390</v>
      </c>
      <c r="D14" s="74"/>
      <c r="E14" s="43"/>
      <c r="F14" s="43"/>
      <c r="G14" s="43" t="s">
        <v>508</v>
      </c>
      <c r="H14" s="43" t="s">
        <v>509</v>
      </c>
      <c r="I14" s="34" t="s">
        <v>510</v>
      </c>
      <c r="J14" s="43"/>
      <c r="K14" s="74" t="s">
        <v>387</v>
      </c>
      <c r="L14" s="74" t="s">
        <v>388</v>
      </c>
      <c r="M14" s="44"/>
      <c r="N14" s="44"/>
      <c r="O14" s="44"/>
      <c r="P14" s="44"/>
      <c r="Q14" s="44"/>
      <c r="R14" s="44"/>
      <c r="S14" s="44"/>
      <c r="T14" s="44"/>
      <c r="V14" s="42" t="s">
        <v>511</v>
      </c>
    </row>
    <row r="15" spans="1:29" ht="12.75">
      <c r="A15" s="43" t="s">
        <v>135</v>
      </c>
      <c r="B15" s="72" t="s">
        <v>535</v>
      </c>
      <c r="C15" s="43" t="s">
        <v>386</v>
      </c>
      <c r="D15" s="44">
        <f>2021-1990</f>
        <v>31</v>
      </c>
      <c r="E15" s="60"/>
      <c r="F15" s="60"/>
      <c r="G15" s="43" t="s">
        <v>536</v>
      </c>
      <c r="H15" s="43" t="s">
        <v>537</v>
      </c>
      <c r="I15" s="34" t="s">
        <v>538</v>
      </c>
      <c r="J15" s="43" t="s">
        <v>539</v>
      </c>
      <c r="K15" s="44" t="s">
        <v>387</v>
      </c>
      <c r="L15" s="44"/>
      <c r="M15" s="44"/>
      <c r="N15" s="44"/>
      <c r="O15" s="44"/>
      <c r="P15" s="44"/>
      <c r="Q15" s="44" t="s">
        <v>388</v>
      </c>
      <c r="R15" s="44"/>
      <c r="S15" s="44"/>
      <c r="T15" s="44"/>
      <c r="V15" s="42" t="s">
        <v>540</v>
      </c>
    </row>
    <row r="16" spans="1:29" ht="12.75">
      <c r="A16" s="43" t="s">
        <v>135</v>
      </c>
      <c r="B16" s="72" t="s">
        <v>541</v>
      </c>
      <c r="C16" s="43" t="s">
        <v>386</v>
      </c>
      <c r="D16" s="44">
        <f>2021-1986</f>
        <v>35</v>
      </c>
      <c r="E16" s="60"/>
      <c r="F16" s="60"/>
      <c r="G16" s="43" t="s">
        <v>424</v>
      </c>
      <c r="H16" s="43" t="s">
        <v>542</v>
      </c>
      <c r="I16" s="34" t="s">
        <v>543</v>
      </c>
      <c r="J16" s="43" t="s">
        <v>544</v>
      </c>
      <c r="K16" s="44"/>
      <c r="L16" s="44" t="s">
        <v>388</v>
      </c>
      <c r="M16" s="44"/>
      <c r="N16" s="44"/>
      <c r="O16" s="44"/>
      <c r="P16" s="44"/>
      <c r="Q16" s="44"/>
      <c r="R16" s="44"/>
      <c r="S16" s="44"/>
      <c r="T16" s="44"/>
      <c r="V16" s="42" t="s">
        <v>540</v>
      </c>
    </row>
    <row r="17" spans="1:22" ht="12.75">
      <c r="A17" s="43" t="s">
        <v>135</v>
      </c>
      <c r="B17" s="72" t="s">
        <v>484</v>
      </c>
      <c r="C17" s="43" t="s">
        <v>390</v>
      </c>
      <c r="D17" s="74">
        <f>2021-2009</f>
        <v>12</v>
      </c>
      <c r="E17" s="43"/>
      <c r="F17" s="43"/>
      <c r="G17" s="43" t="s">
        <v>485</v>
      </c>
      <c r="H17" s="43" t="s">
        <v>486</v>
      </c>
      <c r="I17" s="34" t="s">
        <v>487</v>
      </c>
      <c r="J17" s="43" t="s">
        <v>488</v>
      </c>
      <c r="K17" s="74"/>
      <c r="L17" s="74"/>
      <c r="M17" s="44" t="s">
        <v>388</v>
      </c>
      <c r="N17" s="44"/>
      <c r="O17" s="44"/>
      <c r="P17" s="44"/>
      <c r="Q17" s="44"/>
      <c r="R17" s="44"/>
      <c r="S17" s="44"/>
      <c r="T17" s="44"/>
      <c r="U17" s="42" t="s">
        <v>489</v>
      </c>
      <c r="V17" s="42"/>
    </row>
    <row r="18" spans="1:22" ht="12.75">
      <c r="A18" s="43" t="s">
        <v>135</v>
      </c>
      <c r="B18" s="72" t="s">
        <v>545</v>
      </c>
      <c r="C18" s="43" t="s">
        <v>390</v>
      </c>
      <c r="E18" s="60"/>
      <c r="F18" s="60"/>
      <c r="G18" s="43"/>
      <c r="H18" s="43" t="s">
        <v>546</v>
      </c>
      <c r="I18" s="34" t="s">
        <v>547</v>
      </c>
      <c r="J18" s="43" t="s">
        <v>548</v>
      </c>
      <c r="K18" s="44"/>
      <c r="L18" s="44"/>
      <c r="M18" s="44"/>
      <c r="N18" s="44"/>
      <c r="O18" s="44"/>
      <c r="P18" s="44"/>
      <c r="Q18" s="44"/>
      <c r="R18" s="44"/>
      <c r="S18" s="44"/>
      <c r="T18" s="44"/>
      <c r="V18" s="42" t="s">
        <v>540</v>
      </c>
    </row>
    <row r="19" spans="1:22" ht="12.75">
      <c r="A19" s="43" t="s">
        <v>135</v>
      </c>
      <c r="B19" s="72" t="s">
        <v>501</v>
      </c>
      <c r="C19" s="43" t="s">
        <v>390</v>
      </c>
      <c r="D19" s="44">
        <f>2021-1982</f>
        <v>39</v>
      </c>
      <c r="E19" s="60"/>
      <c r="F19" s="60"/>
      <c r="G19" s="43" t="s">
        <v>502</v>
      </c>
      <c r="H19" s="43" t="s">
        <v>503</v>
      </c>
      <c r="I19" s="34" t="s">
        <v>504</v>
      </c>
      <c r="J19" s="43" t="s">
        <v>505</v>
      </c>
      <c r="K19" s="44"/>
      <c r="L19" s="44" t="s">
        <v>388</v>
      </c>
      <c r="M19" s="44" t="s">
        <v>388</v>
      </c>
      <c r="N19" s="44"/>
      <c r="O19" s="44"/>
      <c r="P19" s="44"/>
      <c r="Q19" s="44"/>
      <c r="R19" s="44"/>
      <c r="S19" s="44"/>
      <c r="T19" s="44"/>
      <c r="V19" s="42" t="s">
        <v>506</v>
      </c>
    </row>
    <row r="20" spans="1:22" ht="12.75">
      <c r="A20" s="43" t="s">
        <v>135</v>
      </c>
      <c r="B20" s="72" t="s">
        <v>490</v>
      </c>
      <c r="C20" s="43" t="s">
        <v>390</v>
      </c>
      <c r="D20" s="74">
        <f>2021-1995</f>
        <v>26</v>
      </c>
      <c r="E20" s="43"/>
      <c r="F20" s="43"/>
      <c r="G20" s="43" t="s">
        <v>424</v>
      </c>
      <c r="H20" s="43" t="s">
        <v>491</v>
      </c>
      <c r="I20" s="34" t="s">
        <v>492</v>
      </c>
      <c r="J20" s="43" t="s">
        <v>493</v>
      </c>
      <c r="K20" s="74"/>
      <c r="L20" s="74"/>
      <c r="M20" s="44" t="s">
        <v>388</v>
      </c>
      <c r="N20" s="44"/>
      <c r="O20" s="44"/>
      <c r="P20" s="44"/>
      <c r="Q20" s="44"/>
      <c r="R20" s="44"/>
      <c r="S20" s="44"/>
      <c r="T20" s="44"/>
      <c r="V20" s="42" t="s">
        <v>494</v>
      </c>
    </row>
    <row r="21" spans="1:22" ht="12.75">
      <c r="A21" s="43" t="s">
        <v>127</v>
      </c>
      <c r="B21" s="72" t="s">
        <v>495</v>
      </c>
      <c r="C21" s="43" t="s">
        <v>390</v>
      </c>
      <c r="E21" s="60"/>
      <c r="F21" s="60"/>
      <c r="G21" s="43" t="s">
        <v>496</v>
      </c>
      <c r="H21" s="43" t="s">
        <v>497</v>
      </c>
      <c r="I21" s="34" t="s">
        <v>498</v>
      </c>
      <c r="J21" s="43" t="s">
        <v>499</v>
      </c>
      <c r="K21" s="44"/>
      <c r="L21" s="44" t="s">
        <v>388</v>
      </c>
      <c r="M21" s="44" t="s">
        <v>388</v>
      </c>
      <c r="N21" s="44"/>
      <c r="O21" s="44"/>
      <c r="P21" s="44"/>
      <c r="Q21" s="44"/>
      <c r="R21" s="44"/>
      <c r="S21" s="44"/>
      <c r="T21" s="44"/>
      <c r="V21" s="42" t="s">
        <v>500</v>
      </c>
    </row>
    <row r="22" spans="1:22" ht="19.5" customHeight="1">
      <c r="A22" s="43" t="s">
        <v>127</v>
      </c>
      <c r="B22" s="72" t="s">
        <v>549</v>
      </c>
      <c r="C22" s="43" t="s">
        <v>386</v>
      </c>
      <c r="D22" s="74">
        <f>2021-2010</f>
        <v>11</v>
      </c>
      <c r="E22" s="43"/>
      <c r="F22" s="43"/>
      <c r="G22" s="43" t="s">
        <v>550</v>
      </c>
      <c r="H22" s="43" t="s">
        <v>551</v>
      </c>
      <c r="I22" s="34" t="s">
        <v>552</v>
      </c>
      <c r="J22" s="43" t="s">
        <v>553</v>
      </c>
      <c r="K22" s="74" t="s">
        <v>387</v>
      </c>
      <c r="L22" s="74"/>
      <c r="M22" s="44"/>
      <c r="N22" s="44"/>
      <c r="O22" s="44"/>
      <c r="P22" s="44" t="s">
        <v>388</v>
      </c>
      <c r="Q22" s="44"/>
      <c r="R22" s="44"/>
      <c r="S22" s="44"/>
      <c r="T22" s="44"/>
      <c r="U22" s="42" t="s">
        <v>554</v>
      </c>
      <c r="V22" s="42" t="s">
        <v>555</v>
      </c>
    </row>
    <row r="23" spans="1:22" ht="12.75">
      <c r="A23" s="43" t="s">
        <v>127</v>
      </c>
      <c r="B23" s="72" t="s">
        <v>556</v>
      </c>
      <c r="C23" s="43" t="s">
        <v>386</v>
      </c>
      <c r="D23" s="44">
        <f>2021-2011</f>
        <v>10</v>
      </c>
      <c r="E23" s="60"/>
      <c r="F23" s="60"/>
      <c r="G23" s="43" t="s">
        <v>557</v>
      </c>
      <c r="H23" s="43" t="s">
        <v>558</v>
      </c>
      <c r="I23" s="34" t="s">
        <v>559</v>
      </c>
      <c r="J23" s="43" t="s">
        <v>560</v>
      </c>
      <c r="K23" s="44"/>
      <c r="L23" s="44"/>
      <c r="M23" s="44"/>
      <c r="N23" s="44"/>
      <c r="O23" s="44"/>
      <c r="P23" s="44"/>
      <c r="Q23" s="44" t="s">
        <v>388</v>
      </c>
      <c r="R23" s="44"/>
      <c r="S23" s="44"/>
      <c r="T23" s="44"/>
      <c r="U23" s="42" t="s">
        <v>561</v>
      </c>
      <c r="V23" s="42" t="s">
        <v>562</v>
      </c>
    </row>
    <row r="24" spans="1:22" ht="12.75">
      <c r="A24" s="43" t="s">
        <v>127</v>
      </c>
      <c r="B24" s="72" t="s">
        <v>563</v>
      </c>
      <c r="C24" s="43" t="s">
        <v>390</v>
      </c>
      <c r="D24" s="44">
        <f>2021-2001</f>
        <v>20</v>
      </c>
      <c r="E24" s="60"/>
      <c r="F24" s="60"/>
      <c r="G24" s="43" t="s">
        <v>564</v>
      </c>
      <c r="H24" s="43" t="s">
        <v>565</v>
      </c>
      <c r="I24" s="34" t="s">
        <v>566</v>
      </c>
      <c r="J24" s="43" t="s">
        <v>567</v>
      </c>
      <c r="K24" s="44"/>
      <c r="L24" s="44" t="s">
        <v>388</v>
      </c>
      <c r="M24" s="44"/>
      <c r="N24" s="44"/>
      <c r="O24" s="44"/>
      <c r="P24" s="44"/>
      <c r="Q24" s="44"/>
      <c r="R24" s="44"/>
      <c r="S24" s="44"/>
      <c r="T24" s="44"/>
    </row>
    <row r="25" spans="1:22" ht="12.75">
      <c r="A25" s="43" t="s">
        <v>127</v>
      </c>
      <c r="B25" s="72" t="s">
        <v>568</v>
      </c>
      <c r="C25" s="43" t="s">
        <v>390</v>
      </c>
      <c r="E25" s="60"/>
      <c r="F25" s="60"/>
      <c r="G25" s="43" t="s">
        <v>569</v>
      </c>
      <c r="H25" s="43" t="s">
        <v>570</v>
      </c>
      <c r="I25" s="34" t="s">
        <v>571</v>
      </c>
      <c r="J25" s="43" t="s">
        <v>572</v>
      </c>
      <c r="K25" s="44"/>
      <c r="L25" s="44" t="s">
        <v>388</v>
      </c>
      <c r="M25" s="44"/>
      <c r="N25" s="44"/>
      <c r="O25" s="44"/>
      <c r="P25" s="44"/>
      <c r="Q25" s="44"/>
      <c r="R25" s="44"/>
      <c r="S25" s="44"/>
      <c r="T25" s="44"/>
      <c r="V25" s="42" t="s">
        <v>573</v>
      </c>
    </row>
    <row r="26" spans="1:22" ht="12.75">
      <c r="A26" s="43" t="s">
        <v>127</v>
      </c>
      <c r="B26" s="72" t="s">
        <v>501</v>
      </c>
      <c r="C26" s="43" t="s">
        <v>390</v>
      </c>
      <c r="D26" s="44">
        <f>2021-1982</f>
        <v>39</v>
      </c>
      <c r="E26" s="60"/>
      <c r="F26" s="60"/>
      <c r="G26" s="43" t="s">
        <v>502</v>
      </c>
      <c r="H26" s="43" t="s">
        <v>503</v>
      </c>
      <c r="I26" s="34" t="s">
        <v>504</v>
      </c>
      <c r="J26" s="43" t="s">
        <v>505</v>
      </c>
      <c r="K26" s="44"/>
      <c r="L26" s="44" t="s">
        <v>388</v>
      </c>
      <c r="M26" s="44" t="s">
        <v>388</v>
      </c>
      <c r="N26" s="44"/>
      <c r="O26" s="44"/>
      <c r="P26" s="44"/>
      <c r="Q26" s="44"/>
      <c r="R26" s="44"/>
      <c r="S26" s="44"/>
      <c r="T26" s="44"/>
      <c r="V26" s="42" t="s">
        <v>506</v>
      </c>
    </row>
    <row r="27" spans="1:22" ht="12.75">
      <c r="A27" s="43" t="s">
        <v>127</v>
      </c>
      <c r="B27" s="72" t="s">
        <v>484</v>
      </c>
      <c r="C27" s="43" t="s">
        <v>390</v>
      </c>
      <c r="D27" s="74">
        <f>2021-2009</f>
        <v>12</v>
      </c>
      <c r="E27" s="43"/>
      <c r="F27" s="43"/>
      <c r="G27" s="43" t="s">
        <v>485</v>
      </c>
      <c r="H27" s="43" t="s">
        <v>486</v>
      </c>
      <c r="I27" s="34" t="s">
        <v>487</v>
      </c>
      <c r="J27" s="43" t="s">
        <v>488</v>
      </c>
      <c r="K27" s="74"/>
      <c r="L27" s="74"/>
      <c r="M27" s="44" t="s">
        <v>388</v>
      </c>
      <c r="N27" s="44"/>
      <c r="O27" s="44"/>
      <c r="P27" s="44"/>
      <c r="Q27" s="44"/>
      <c r="R27" s="44"/>
      <c r="S27" s="44"/>
      <c r="T27" s="44"/>
      <c r="U27" s="42" t="s">
        <v>489</v>
      </c>
      <c r="V27" s="42"/>
    </row>
    <row r="28" spans="1:22" ht="12.75">
      <c r="A28" s="43" t="s">
        <v>127</v>
      </c>
      <c r="B28" s="72" t="s">
        <v>574</v>
      </c>
      <c r="C28" s="43" t="s">
        <v>390</v>
      </c>
      <c r="E28" s="60"/>
      <c r="F28" s="60"/>
      <c r="G28" s="43"/>
      <c r="H28" s="43" t="s">
        <v>575</v>
      </c>
      <c r="I28" s="34" t="s">
        <v>576</v>
      </c>
      <c r="J28" s="43" t="s">
        <v>577</v>
      </c>
      <c r="K28" s="44"/>
      <c r="L28" s="44"/>
      <c r="M28" s="44"/>
      <c r="N28" s="44"/>
      <c r="O28" s="44"/>
      <c r="P28" s="44"/>
      <c r="Q28" s="44"/>
      <c r="R28" s="44"/>
      <c r="S28" s="44"/>
      <c r="T28" s="44"/>
      <c r="V28" s="42" t="s">
        <v>531</v>
      </c>
    </row>
    <row r="29" spans="1:22" ht="12.75">
      <c r="A29" s="43" t="s">
        <v>127</v>
      </c>
      <c r="B29" s="72" t="s">
        <v>578</v>
      </c>
      <c r="C29" s="43" t="s">
        <v>390</v>
      </c>
      <c r="E29" s="60"/>
      <c r="F29" s="60"/>
      <c r="G29" s="43" t="s">
        <v>502</v>
      </c>
      <c r="H29" s="43" t="s">
        <v>579</v>
      </c>
      <c r="I29" s="34" t="s">
        <v>580</v>
      </c>
      <c r="J29" s="43" t="s">
        <v>581</v>
      </c>
      <c r="K29" s="44"/>
      <c r="L29" s="44" t="s">
        <v>388</v>
      </c>
      <c r="M29" s="44" t="s">
        <v>388</v>
      </c>
      <c r="N29" s="44"/>
      <c r="O29" s="44"/>
      <c r="P29" s="44" t="s">
        <v>388</v>
      </c>
      <c r="Q29" s="44" t="s">
        <v>388</v>
      </c>
      <c r="R29" s="44"/>
      <c r="S29" s="44"/>
      <c r="T29" s="44"/>
      <c r="V29" s="42" t="s">
        <v>582</v>
      </c>
    </row>
    <row r="30" spans="1:22" ht="12.75">
      <c r="A30" s="43" t="s">
        <v>127</v>
      </c>
      <c r="B30" s="72" t="s">
        <v>495</v>
      </c>
      <c r="C30" s="43" t="s">
        <v>390</v>
      </c>
      <c r="E30" s="60"/>
      <c r="F30" s="60"/>
      <c r="G30" s="43" t="s">
        <v>496</v>
      </c>
      <c r="H30" s="43" t="s">
        <v>497</v>
      </c>
      <c r="I30" s="34" t="s">
        <v>498</v>
      </c>
      <c r="J30" s="43" t="s">
        <v>499</v>
      </c>
      <c r="K30" s="44"/>
      <c r="L30" s="44" t="s">
        <v>388</v>
      </c>
      <c r="M30" s="44" t="s">
        <v>388</v>
      </c>
      <c r="N30" s="44"/>
      <c r="O30" s="44"/>
      <c r="P30" s="44"/>
      <c r="Q30" s="44"/>
      <c r="R30" s="44"/>
      <c r="S30" s="44"/>
      <c r="T30" s="44"/>
      <c r="V30" s="42" t="s">
        <v>500</v>
      </c>
    </row>
    <row r="31" spans="1:22" ht="12.75">
      <c r="A31" s="43" t="s">
        <v>127</v>
      </c>
      <c r="B31" s="72" t="s">
        <v>583</v>
      </c>
      <c r="C31" s="43" t="s">
        <v>390</v>
      </c>
      <c r="D31" s="74">
        <f>2021-2008</f>
        <v>13</v>
      </c>
      <c r="E31" s="43"/>
      <c r="F31" s="43"/>
      <c r="G31" s="43" t="s">
        <v>584</v>
      </c>
      <c r="H31" s="43" t="s">
        <v>585</v>
      </c>
      <c r="I31" s="34" t="s">
        <v>586</v>
      </c>
      <c r="J31" s="43" t="s">
        <v>587</v>
      </c>
      <c r="K31" s="74"/>
      <c r="L31" s="74" t="s">
        <v>388</v>
      </c>
      <c r="M31" s="44" t="s">
        <v>388</v>
      </c>
      <c r="N31" s="44"/>
      <c r="O31" s="44"/>
      <c r="P31" s="44"/>
      <c r="Q31" s="44"/>
      <c r="R31" s="44"/>
      <c r="S31" s="44"/>
      <c r="T31" s="44"/>
      <c r="V31" s="42"/>
    </row>
    <row r="32" spans="1:22" ht="12.75">
      <c r="A32" s="43" t="s">
        <v>127</v>
      </c>
      <c r="B32" s="72" t="s">
        <v>490</v>
      </c>
      <c r="C32" s="43" t="s">
        <v>390</v>
      </c>
      <c r="D32" s="74">
        <f>2021-1995</f>
        <v>26</v>
      </c>
      <c r="E32" s="43"/>
      <c r="F32" s="43"/>
      <c r="G32" s="43" t="s">
        <v>424</v>
      </c>
      <c r="H32" s="43" t="s">
        <v>491</v>
      </c>
      <c r="I32" s="34" t="s">
        <v>492</v>
      </c>
      <c r="J32" s="43" t="s">
        <v>493</v>
      </c>
      <c r="K32" s="74"/>
      <c r="L32" s="74"/>
      <c r="M32" s="44" t="s">
        <v>388</v>
      </c>
      <c r="N32" s="44"/>
      <c r="O32" s="44"/>
      <c r="P32" s="44"/>
      <c r="Q32" s="44"/>
      <c r="R32" s="44"/>
      <c r="S32" s="44"/>
      <c r="T32" s="44"/>
      <c r="V32" s="42" t="s">
        <v>494</v>
      </c>
    </row>
    <row r="33" spans="1:22" ht="12.75">
      <c r="A33" s="43" t="s">
        <v>127</v>
      </c>
      <c r="B33" s="72" t="s">
        <v>588</v>
      </c>
      <c r="C33" s="43" t="s">
        <v>390</v>
      </c>
      <c r="D33" s="44">
        <f>2021-2001</f>
        <v>20</v>
      </c>
      <c r="E33" s="60"/>
      <c r="F33" s="60"/>
      <c r="G33" s="43" t="s">
        <v>508</v>
      </c>
      <c r="H33" s="43" t="s">
        <v>589</v>
      </c>
      <c r="I33" s="34" t="s">
        <v>590</v>
      </c>
      <c r="J33" s="43" t="s">
        <v>591</v>
      </c>
      <c r="K33" s="44"/>
      <c r="L33" s="44" t="s">
        <v>388</v>
      </c>
      <c r="M33" s="44" t="s">
        <v>388</v>
      </c>
      <c r="N33" s="44"/>
      <c r="O33" s="44"/>
      <c r="P33" s="44"/>
      <c r="Q33" s="44"/>
      <c r="R33" s="44"/>
      <c r="S33" s="44"/>
      <c r="T33" s="44"/>
      <c r="V33" s="42" t="s">
        <v>592</v>
      </c>
    </row>
    <row r="34" spans="1:22" ht="12.75">
      <c r="A34" s="43" t="s">
        <v>127</v>
      </c>
      <c r="B34" s="72" t="s">
        <v>501</v>
      </c>
      <c r="C34" s="43" t="s">
        <v>390</v>
      </c>
      <c r="D34" s="44">
        <f>2021-1982</f>
        <v>39</v>
      </c>
      <c r="E34" s="60"/>
      <c r="F34" s="60"/>
      <c r="G34" s="43" t="s">
        <v>502</v>
      </c>
      <c r="H34" s="43" t="s">
        <v>503</v>
      </c>
      <c r="I34" s="34" t="s">
        <v>504</v>
      </c>
      <c r="J34" s="43" t="s">
        <v>505</v>
      </c>
      <c r="K34" s="44"/>
      <c r="L34" s="44" t="s">
        <v>388</v>
      </c>
      <c r="M34" s="44" t="s">
        <v>388</v>
      </c>
      <c r="N34" s="44"/>
      <c r="O34" s="44"/>
      <c r="P34" s="44"/>
      <c r="Q34" s="44"/>
      <c r="R34" s="44"/>
      <c r="S34" s="44"/>
      <c r="T34" s="44"/>
      <c r="V34" s="42" t="s">
        <v>506</v>
      </c>
    </row>
    <row r="35" spans="1:22" ht="12.75">
      <c r="A35" s="43" t="s">
        <v>129</v>
      </c>
      <c r="B35" s="72" t="s">
        <v>597</v>
      </c>
      <c r="C35" s="43" t="s">
        <v>390</v>
      </c>
      <c r="E35" s="60"/>
      <c r="F35" s="60"/>
      <c r="G35" s="43" t="s">
        <v>598</v>
      </c>
      <c r="H35" s="43" t="s">
        <v>599</v>
      </c>
      <c r="I35" s="34" t="s">
        <v>600</v>
      </c>
      <c r="J35" s="43" t="s">
        <v>601</v>
      </c>
      <c r="K35" s="44"/>
      <c r="L35" s="44"/>
      <c r="M35" s="44" t="s">
        <v>388</v>
      </c>
      <c r="N35" s="44"/>
      <c r="O35" s="44"/>
      <c r="P35" s="44"/>
      <c r="Q35" s="44"/>
      <c r="R35" s="44"/>
      <c r="S35" s="44"/>
      <c r="T35" s="44"/>
      <c r="V35" s="42" t="s">
        <v>500</v>
      </c>
    </row>
    <row r="36" spans="1:22" ht="12.75">
      <c r="A36" s="43" t="s">
        <v>133</v>
      </c>
      <c r="B36" s="72" t="s">
        <v>602</v>
      </c>
      <c r="C36" s="43" t="s">
        <v>390</v>
      </c>
      <c r="D36" s="74">
        <f>2021-2012</f>
        <v>9</v>
      </c>
      <c r="E36" s="60"/>
      <c r="F36" s="60"/>
      <c r="G36" s="43"/>
      <c r="H36" s="43"/>
      <c r="I36" s="34" t="s">
        <v>603</v>
      </c>
      <c r="J36" s="43" t="s">
        <v>604</v>
      </c>
      <c r="K36" s="44"/>
      <c r="L36" s="44" t="s">
        <v>388</v>
      </c>
      <c r="M36" s="44" t="s">
        <v>388</v>
      </c>
      <c r="N36" s="44"/>
      <c r="O36" s="44"/>
      <c r="P36" s="44"/>
      <c r="Q36" s="44" t="s">
        <v>388</v>
      </c>
      <c r="R36" s="44"/>
      <c r="S36" s="44"/>
      <c r="T36" s="44"/>
      <c r="V36" s="42" t="s">
        <v>582</v>
      </c>
    </row>
    <row r="37" spans="1:22" ht="12.75">
      <c r="A37" s="43" t="s">
        <v>133</v>
      </c>
      <c r="B37" s="72" t="s">
        <v>484</v>
      </c>
      <c r="C37" s="43" t="s">
        <v>390</v>
      </c>
      <c r="D37" s="74">
        <f>2021-2009</f>
        <v>12</v>
      </c>
      <c r="E37" s="43"/>
      <c r="F37" s="43"/>
      <c r="G37" s="43" t="s">
        <v>485</v>
      </c>
      <c r="H37" s="43" t="s">
        <v>486</v>
      </c>
      <c r="I37" s="34" t="s">
        <v>487</v>
      </c>
      <c r="J37" s="43" t="s">
        <v>488</v>
      </c>
      <c r="K37" s="74"/>
      <c r="L37" s="74"/>
      <c r="M37" s="44" t="s">
        <v>388</v>
      </c>
      <c r="N37" s="44"/>
      <c r="O37" s="44"/>
      <c r="P37" s="44"/>
      <c r="Q37" s="44"/>
      <c r="R37" s="44"/>
      <c r="S37" s="44"/>
      <c r="T37" s="44"/>
      <c r="U37" s="42" t="s">
        <v>489</v>
      </c>
      <c r="V37" s="42"/>
    </row>
    <row r="38" spans="1:22" ht="12.75">
      <c r="A38" s="43" t="s">
        <v>133</v>
      </c>
      <c r="B38" s="72" t="s">
        <v>605</v>
      </c>
      <c r="C38" s="43" t="s">
        <v>386</v>
      </c>
      <c r="E38" s="60"/>
      <c r="F38" s="60"/>
      <c r="G38" s="43"/>
      <c r="H38" s="43" t="s">
        <v>606</v>
      </c>
      <c r="I38" s="34" t="s">
        <v>607</v>
      </c>
      <c r="J38" s="43" t="s">
        <v>608</v>
      </c>
      <c r="K38" s="44"/>
      <c r="L38" s="44"/>
      <c r="M38" s="44" t="s">
        <v>388</v>
      </c>
      <c r="N38" s="44"/>
      <c r="O38" s="44"/>
      <c r="P38" s="44"/>
      <c r="Q38" s="44"/>
      <c r="R38" s="44"/>
      <c r="S38" s="44"/>
      <c r="T38" s="44"/>
    </row>
    <row r="39" spans="1:22" ht="12.75">
      <c r="A39" s="43" t="s">
        <v>133</v>
      </c>
      <c r="B39" s="72" t="s">
        <v>609</v>
      </c>
      <c r="C39" s="43" t="s">
        <v>390</v>
      </c>
      <c r="D39" s="44">
        <f>2021-2004</f>
        <v>17</v>
      </c>
      <c r="E39" s="60"/>
      <c r="F39" s="60"/>
      <c r="G39" s="43" t="s">
        <v>508</v>
      </c>
      <c r="H39" s="43" t="s">
        <v>610</v>
      </c>
      <c r="I39" s="34" t="s">
        <v>611</v>
      </c>
      <c r="J39" s="43" t="s">
        <v>612</v>
      </c>
      <c r="K39" s="44"/>
      <c r="L39" s="44" t="s">
        <v>388</v>
      </c>
      <c r="M39" s="44"/>
      <c r="N39" s="44"/>
      <c r="O39" s="44"/>
      <c r="P39" s="44"/>
      <c r="Q39" s="44"/>
      <c r="R39" s="44"/>
      <c r="S39" s="44"/>
      <c r="T39" s="44"/>
      <c r="V39" s="42" t="s">
        <v>500</v>
      </c>
    </row>
    <row r="40" spans="1:22" ht="12.75">
      <c r="A40" s="43" t="s">
        <v>133</v>
      </c>
      <c r="B40" s="72" t="s">
        <v>490</v>
      </c>
      <c r="C40" s="43" t="s">
        <v>390</v>
      </c>
      <c r="D40" s="74">
        <f>2021-1995</f>
        <v>26</v>
      </c>
      <c r="E40" s="43"/>
      <c r="F40" s="43"/>
      <c r="G40" s="43" t="s">
        <v>424</v>
      </c>
      <c r="H40" s="43" t="s">
        <v>491</v>
      </c>
      <c r="I40" s="34" t="s">
        <v>492</v>
      </c>
      <c r="J40" s="43" t="s">
        <v>493</v>
      </c>
      <c r="K40" s="74"/>
      <c r="L40" s="74"/>
      <c r="M40" s="44" t="s">
        <v>388</v>
      </c>
      <c r="N40" s="44"/>
      <c r="O40" s="44"/>
      <c r="P40" s="44"/>
      <c r="Q40" s="44"/>
      <c r="R40" s="44"/>
      <c r="S40" s="44"/>
      <c r="T40" s="44"/>
      <c r="V40" s="42" t="s">
        <v>494</v>
      </c>
    </row>
    <row r="41" spans="1:22" ht="12.75">
      <c r="A41" s="43" t="s">
        <v>133</v>
      </c>
      <c r="B41" s="72" t="s">
        <v>613</v>
      </c>
      <c r="C41" s="43" t="s">
        <v>386</v>
      </c>
      <c r="D41" s="74">
        <f>2021-2013</f>
        <v>8</v>
      </c>
      <c r="E41" s="60"/>
      <c r="F41" s="60"/>
      <c r="G41" s="43" t="s">
        <v>508</v>
      </c>
      <c r="H41" s="43" t="s">
        <v>614</v>
      </c>
      <c r="I41" s="34"/>
      <c r="J41" s="43" t="s">
        <v>615</v>
      </c>
      <c r="K41" s="44"/>
      <c r="L41" s="44" t="s">
        <v>388</v>
      </c>
      <c r="M41" s="44"/>
      <c r="N41" s="44"/>
      <c r="O41" s="44"/>
      <c r="P41" s="44"/>
      <c r="Q41" s="44"/>
      <c r="R41" s="44"/>
      <c r="S41" s="44"/>
      <c r="T41" s="44"/>
      <c r="V41" s="42" t="s">
        <v>616</v>
      </c>
    </row>
    <row r="42" spans="1:22" ht="12.75">
      <c r="A42" s="43" t="s">
        <v>133</v>
      </c>
      <c r="B42" s="72" t="s">
        <v>617</v>
      </c>
      <c r="C42" s="43" t="s">
        <v>390</v>
      </c>
      <c r="D42" s="44">
        <f>2021-1996</f>
        <v>25</v>
      </c>
      <c r="E42" s="60"/>
      <c r="F42" s="60"/>
      <c r="G42" s="43" t="s">
        <v>424</v>
      </c>
      <c r="H42" s="43" t="s">
        <v>618</v>
      </c>
      <c r="I42" s="34" t="s">
        <v>619</v>
      </c>
      <c r="J42" s="43" t="s">
        <v>620</v>
      </c>
      <c r="K42" s="44"/>
      <c r="L42" s="44"/>
      <c r="M42" s="44"/>
      <c r="N42" s="44"/>
      <c r="O42" s="44"/>
      <c r="P42" s="44"/>
      <c r="Q42" s="44" t="s">
        <v>388</v>
      </c>
      <c r="R42" s="44"/>
      <c r="S42" s="44"/>
      <c r="T42" s="44"/>
      <c r="V42" s="42" t="s">
        <v>500</v>
      </c>
    </row>
    <row r="43" spans="1:22" ht="12.75">
      <c r="A43" s="43" t="s">
        <v>133</v>
      </c>
      <c r="B43" s="72" t="s">
        <v>621</v>
      </c>
      <c r="C43" s="43" t="s">
        <v>390</v>
      </c>
      <c r="E43" s="60"/>
      <c r="F43" s="60"/>
      <c r="G43" s="43" t="s">
        <v>502</v>
      </c>
      <c r="H43" s="43" t="s">
        <v>622</v>
      </c>
      <c r="I43" s="34"/>
      <c r="J43" s="43" t="s">
        <v>623</v>
      </c>
      <c r="K43" s="44"/>
      <c r="L43" s="44"/>
      <c r="M43" s="44" t="s">
        <v>388</v>
      </c>
      <c r="N43" s="44"/>
      <c r="O43" s="44"/>
      <c r="P43" s="44"/>
      <c r="Q43" s="44"/>
      <c r="R43" s="44"/>
      <c r="S43" s="44"/>
      <c r="T43" s="44"/>
      <c r="V43" s="42" t="s">
        <v>582</v>
      </c>
    </row>
    <row r="44" spans="1:22" ht="15.75" customHeight="1">
      <c r="A44" s="43" t="s">
        <v>135</v>
      </c>
      <c r="B44" s="35" t="s">
        <v>1693</v>
      </c>
      <c r="C44" s="58" t="s">
        <v>386</v>
      </c>
      <c r="D44" s="73">
        <v>50</v>
      </c>
      <c r="G44" s="43" t="s">
        <v>1694</v>
      </c>
      <c r="H44" s="43" t="s">
        <v>1695</v>
      </c>
      <c r="I44" s="35" t="s">
        <v>1696</v>
      </c>
      <c r="J44" s="59" t="s">
        <v>1697</v>
      </c>
      <c r="K44" s="58" t="s">
        <v>387</v>
      </c>
      <c r="M44" s="87" t="s">
        <v>388</v>
      </c>
      <c r="U44" s="84" t="s">
        <v>1698</v>
      </c>
    </row>
    <row r="45" spans="1:22" ht="12.75">
      <c r="A45" s="43" t="s">
        <v>133</v>
      </c>
      <c r="B45" s="35" t="s">
        <v>1699</v>
      </c>
      <c r="C45" s="43" t="s">
        <v>386</v>
      </c>
      <c r="D45" s="73">
        <v>6</v>
      </c>
      <c r="E45" s="60"/>
      <c r="F45" s="60"/>
      <c r="G45" s="43" t="s">
        <v>424</v>
      </c>
      <c r="H45" s="43" t="s">
        <v>1700</v>
      </c>
      <c r="I45" s="43" t="s">
        <v>1701</v>
      </c>
      <c r="J45" s="59" t="s">
        <v>1702</v>
      </c>
      <c r="K45" s="58" t="s">
        <v>387</v>
      </c>
      <c r="L45" s="44"/>
      <c r="M45" s="44" t="s">
        <v>388</v>
      </c>
      <c r="N45" s="44"/>
      <c r="O45" s="44"/>
      <c r="P45" s="44"/>
      <c r="Q45" s="44"/>
      <c r="R45" s="44"/>
      <c r="S45" s="44"/>
      <c r="T45" s="44"/>
    </row>
    <row r="46" spans="1:22" ht="12.75">
      <c r="A46" s="43"/>
      <c r="B46" s="43"/>
      <c r="C46" s="43"/>
      <c r="E46" s="60"/>
      <c r="F46" s="60"/>
      <c r="G46" s="43"/>
      <c r="H46" s="43"/>
      <c r="I46" s="43"/>
      <c r="J46" s="43"/>
      <c r="K46" s="44"/>
      <c r="L46" s="44"/>
      <c r="M46" s="44"/>
      <c r="N46" s="44"/>
      <c r="O46" s="44"/>
      <c r="P46" s="44"/>
      <c r="Q46" s="44"/>
      <c r="R46" s="44"/>
      <c r="S46" s="44"/>
      <c r="T46" s="44"/>
    </row>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60"/>
      <c r="C57" s="43"/>
      <c r="E57" s="60"/>
      <c r="F57" s="60"/>
      <c r="K57" s="44"/>
      <c r="L57" s="44"/>
      <c r="M57" s="44"/>
      <c r="N57" s="44"/>
      <c r="O57" s="44"/>
      <c r="P57" s="44"/>
      <c r="Q57" s="44"/>
      <c r="R57" s="44"/>
      <c r="S57" s="44"/>
      <c r="T57" s="44"/>
    </row>
    <row r="58" spans="1:20" ht="12.75">
      <c r="A58" s="60"/>
      <c r="C58" s="43"/>
      <c r="E58" s="60"/>
      <c r="F58" s="60"/>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60"/>
      <c r="E150" s="60"/>
      <c r="F150" s="60"/>
      <c r="K150" s="44"/>
      <c r="L150" s="44"/>
      <c r="M150" s="44"/>
      <c r="N150" s="44"/>
      <c r="O150" s="44"/>
      <c r="P150" s="44"/>
      <c r="Q150" s="44"/>
      <c r="R150" s="44"/>
      <c r="S150" s="44"/>
      <c r="T150" s="44"/>
    </row>
    <row r="151" spans="1:20" ht="12.75">
      <c r="A151" s="60"/>
      <c r="C151" s="60"/>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K1029" s="44"/>
      <c r="L1029" s="44"/>
      <c r="M1029" s="44"/>
      <c r="N1029" s="44"/>
      <c r="O1029" s="44"/>
      <c r="P1029" s="44"/>
      <c r="Q1029" s="44"/>
      <c r="R1029" s="44"/>
      <c r="S1029" s="44"/>
      <c r="T1029" s="44"/>
    </row>
    <row r="1030" spans="1:20" ht="12.75">
      <c r="A1030" s="60"/>
      <c r="K1030" s="44"/>
      <c r="L1030" s="44"/>
      <c r="M1030" s="44"/>
      <c r="N1030" s="44"/>
      <c r="O1030" s="44"/>
      <c r="P1030" s="44"/>
      <c r="Q1030" s="44"/>
      <c r="R1030" s="44"/>
      <c r="S1030" s="44"/>
      <c r="T1030" s="44"/>
    </row>
  </sheetData>
  <autoFilter ref="A2:V43"/>
  <customSheetViews>
    <customSheetView guid="{E17EDF41-983E-4F4C-86E0-564003526975}" filter="1" showAutoFilter="1">
      <pageMargins left="0.7" right="0.7" top="0.75" bottom="0.75" header="0.3" footer="0.3"/>
      <autoFilter ref="A1:W46"/>
    </customSheetView>
    <customSheetView guid="{D0D4958A-5EC2-4B32-B2DB-D9E5962A4141}" filter="1" showAutoFilter="1">
      <pageMargins left="0.7" right="0.7" top="0.75" bottom="0.75" header="0.3" footer="0.3"/>
      <autoFilter ref="A1:W45"/>
    </customSheetView>
  </customSheetViews>
  <hyperlinks>
    <hyperlink ref="D1" location="'Background &amp; Instructions'!A1" display="Content page"/>
    <hyperlink ref="B3" r:id="rId1"/>
    <hyperlink ref="B4" r:id="rId2"/>
    <hyperlink ref="B5" r:id="rId3"/>
    <hyperlink ref="B6" r:id="rId4"/>
    <hyperlink ref="B7" r:id="rId5"/>
    <hyperlink ref="B8" r:id="rId6"/>
    <hyperlink ref="B9" r:id="rId7"/>
    <hyperlink ref="B10" r:id="rId8"/>
    <hyperlink ref="B12" r:id="rId9"/>
    <hyperlink ref="B13" r:id="rId10"/>
    <hyperlink ref="B14" r:id="rId11"/>
    <hyperlink ref="B15" r:id="rId12"/>
    <hyperlink ref="B16" r:id="rId13"/>
    <hyperlink ref="B17" r:id="rId14"/>
    <hyperlink ref="B18" r:id="rId15"/>
    <hyperlink ref="B19" r:id="rId16"/>
    <hyperlink ref="B20" r:id="rId17"/>
    <hyperlink ref="B21" r:id="rId18"/>
    <hyperlink ref="B22"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6" r:id="rId31"/>
    <hyperlink ref="B37" r:id="rId32"/>
    <hyperlink ref="B38" r:id="rId33"/>
    <hyperlink ref="B39" r:id="rId34"/>
    <hyperlink ref="B40" r:id="rId35"/>
    <hyperlink ref="B41" r:id="rId36"/>
    <hyperlink ref="B42" r:id="rId37"/>
    <hyperlink ref="B43" r:id="rId38"/>
    <hyperlink ref="B44" r:id="rId39"/>
    <hyperlink ref="I44" r:id="rId40" display="mailto:luigi.guerra@santerno.com"/>
    <hyperlink ref="B45" r:id="rId41"/>
  </hyperlinks>
  <pageMargins left="0.7" right="0.7" top="0.75" bottom="0.75" header="0.3" footer="0.3"/>
  <pageSetup paperSize="9" orientation="portrait" horizontalDpi="360" verticalDpi="360" r:id="rId42"/>
  <extLst>
    <ext xmlns:x14="http://schemas.microsoft.com/office/spreadsheetml/2009/9/main" uri="{CCE6A557-97BC-4b89-ADB6-D9C93CAAB3DF}">
      <x14:dataValidations xmlns:xm="http://schemas.microsoft.com/office/excel/2006/main" count="7">
        <x14:dataValidation type="list" allowBlank="1">
          <x14:formula1>
            <xm:f>'Overview Designated Local Conte'!$D$51:$D$55</xm:f>
          </x14:formula1>
          <xm:sqref>A3:A1030</xm:sqref>
        </x14:dataValidation>
        <x14:dataValidation type="list" allowBlank="1">
          <x14:formula1>
            <xm:f>'Overview Designated Local Conte'!#REF!</xm:f>
          </x14:formula1>
          <xm:sqref>C3</xm:sqref>
        </x14:dataValidation>
        <x14:dataValidation type="list" allowBlank="1">
          <x14:formula1>
            <xm:f>'Input Data'!$C$3:$C$6</xm:f>
          </x14:formula1>
          <xm:sqref>C4:C1048576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1" ySplit="2" topLeftCell="B3" activePane="bottomRight" state="frozen"/>
      <selection pane="topRight" activeCell="B1" sqref="B1"/>
      <selection pane="bottomLeft" activeCell="A3" sqref="A3"/>
      <selection pane="bottomRight" activeCell="C12" sqref="C12"/>
    </sheetView>
  </sheetViews>
  <sheetFormatPr defaultColWidth="14.42578125" defaultRowHeight="15.75" customHeight="1"/>
  <cols>
    <col min="1" max="1" width="69.42578125" style="58" bestFit="1" customWidth="1"/>
    <col min="2" max="2" width="25" style="58" bestFit="1" customWidth="1"/>
    <col min="3" max="3" width="29.28515625" style="58" bestFit="1" customWidth="1"/>
    <col min="4" max="4" width="22.140625" style="73" bestFit="1" customWidth="1"/>
    <col min="5" max="5" width="15" style="58" bestFit="1" customWidth="1"/>
    <col min="6" max="6" width="25.7109375" style="58" bestFit="1" customWidth="1"/>
    <col min="7" max="7" width="29.140625" style="58" bestFit="1" customWidth="1"/>
    <col min="8" max="8" width="21.5703125" style="58" bestFit="1" customWidth="1"/>
    <col min="9" max="9" width="33" style="58" bestFit="1" customWidth="1"/>
    <col min="10" max="10" width="13.570312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30.85546875" style="58" bestFit="1" customWidth="1"/>
    <col min="22" max="22" width="103" style="58" bestFit="1" customWidth="1"/>
    <col min="23" max="16384" width="14.42578125" style="58"/>
  </cols>
  <sheetData>
    <row r="1" spans="1:29" ht="12.75">
      <c r="A1" s="37" t="s">
        <v>11</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147</v>
      </c>
      <c r="B3" s="72" t="s">
        <v>624</v>
      </c>
      <c r="C3" s="43" t="s">
        <v>386</v>
      </c>
      <c r="D3" s="73">
        <f>2021-1935</f>
        <v>86</v>
      </c>
      <c r="E3" s="60">
        <v>2</v>
      </c>
      <c r="F3" s="60"/>
      <c r="G3" s="43" t="s">
        <v>625</v>
      </c>
      <c r="H3" s="43" t="s">
        <v>626</v>
      </c>
      <c r="I3" s="34" t="s">
        <v>1671</v>
      </c>
      <c r="J3" s="43" t="s">
        <v>627</v>
      </c>
      <c r="K3" s="44"/>
      <c r="L3" s="44"/>
      <c r="M3" s="44" t="s">
        <v>388</v>
      </c>
      <c r="N3" s="44"/>
      <c r="O3" s="44"/>
      <c r="P3" s="44"/>
      <c r="Q3" s="44"/>
      <c r="R3" s="44" t="s">
        <v>388</v>
      </c>
      <c r="S3" s="44"/>
      <c r="T3" s="44"/>
      <c r="U3" s="58" t="s">
        <v>628</v>
      </c>
      <c r="V3" s="58" t="s">
        <v>540</v>
      </c>
    </row>
    <row r="4" spans="1:29" ht="12.75">
      <c r="A4" s="43" t="s">
        <v>147</v>
      </c>
      <c r="B4" s="72" t="s">
        <v>629</v>
      </c>
      <c r="C4" s="43" t="s">
        <v>386</v>
      </c>
      <c r="D4" s="74">
        <f>2021-1970</f>
        <v>51</v>
      </c>
      <c r="E4" s="43">
        <v>1</v>
      </c>
      <c r="F4" s="43"/>
      <c r="G4" s="43" t="s">
        <v>630</v>
      </c>
      <c r="H4" s="43" t="s">
        <v>631</v>
      </c>
      <c r="I4" s="34" t="s">
        <v>632</v>
      </c>
      <c r="J4" s="43" t="s">
        <v>633</v>
      </c>
      <c r="K4" s="74"/>
      <c r="L4" s="74"/>
      <c r="M4" s="44" t="s">
        <v>388</v>
      </c>
      <c r="N4" s="44"/>
      <c r="O4" s="44"/>
      <c r="P4" s="44"/>
      <c r="Q4" s="44"/>
      <c r="R4" s="44"/>
      <c r="S4" s="44"/>
      <c r="T4" s="44"/>
      <c r="U4" s="42" t="s">
        <v>634</v>
      </c>
      <c r="V4" s="42" t="s">
        <v>540</v>
      </c>
    </row>
    <row r="5" spans="1:29" ht="12.75">
      <c r="A5" s="43" t="s">
        <v>147</v>
      </c>
      <c r="B5" s="72" t="s">
        <v>635</v>
      </c>
      <c r="C5" s="43" t="s">
        <v>386</v>
      </c>
      <c r="D5" s="74">
        <f>2021-1980</f>
        <v>41</v>
      </c>
      <c r="E5" s="43"/>
      <c r="F5" s="43"/>
      <c r="G5" s="43" t="s">
        <v>636</v>
      </c>
      <c r="H5" s="43" t="s">
        <v>637</v>
      </c>
      <c r="I5" s="34" t="s">
        <v>638</v>
      </c>
      <c r="J5" s="43" t="s">
        <v>639</v>
      </c>
      <c r="K5" s="74"/>
      <c r="L5" s="74"/>
      <c r="M5" s="44" t="s">
        <v>388</v>
      </c>
      <c r="N5" s="44"/>
      <c r="O5" s="44"/>
      <c r="P5" s="44"/>
      <c r="Q5" s="44"/>
      <c r="R5" s="44"/>
      <c r="S5" s="44"/>
      <c r="T5" s="44"/>
      <c r="V5" s="42" t="s">
        <v>540</v>
      </c>
    </row>
    <row r="6" spans="1:29" ht="12.75">
      <c r="A6" s="43" t="s">
        <v>147</v>
      </c>
      <c r="B6" s="72" t="s">
        <v>640</v>
      </c>
      <c r="C6" s="43" t="s">
        <v>394</v>
      </c>
      <c r="D6" s="73">
        <f>2021-2001</f>
        <v>20</v>
      </c>
      <c r="E6" s="60">
        <v>2</v>
      </c>
      <c r="F6" s="60" t="s">
        <v>389</v>
      </c>
      <c r="G6" s="43" t="s">
        <v>429</v>
      </c>
      <c r="H6" s="43" t="s">
        <v>641</v>
      </c>
      <c r="I6" s="34" t="s">
        <v>642</v>
      </c>
      <c r="J6" s="43" t="s">
        <v>643</v>
      </c>
      <c r="K6" s="44"/>
      <c r="L6" s="44" t="s">
        <v>388</v>
      </c>
      <c r="M6" s="44" t="s">
        <v>388</v>
      </c>
      <c r="N6" s="44"/>
      <c r="O6" s="44"/>
      <c r="P6" s="44"/>
      <c r="Q6" s="44"/>
      <c r="R6" s="44"/>
      <c r="S6" s="44"/>
      <c r="T6" s="44"/>
      <c r="V6" s="42"/>
    </row>
    <row r="7" spans="1:29" ht="12.75">
      <c r="A7" s="43" t="s">
        <v>139</v>
      </c>
      <c r="B7" s="72" t="s">
        <v>644</v>
      </c>
      <c r="C7" s="43" t="s">
        <v>390</v>
      </c>
      <c r="D7" s="44"/>
      <c r="E7" s="42"/>
      <c r="F7" s="42"/>
      <c r="G7" s="43" t="s">
        <v>645</v>
      </c>
      <c r="H7" s="43" t="s">
        <v>646</v>
      </c>
      <c r="I7" s="34" t="s">
        <v>647</v>
      </c>
      <c r="J7" s="43" t="s">
        <v>648</v>
      </c>
      <c r="K7" s="42"/>
      <c r="L7" s="44" t="s">
        <v>388</v>
      </c>
      <c r="M7" s="44" t="s">
        <v>388</v>
      </c>
      <c r="N7" s="42"/>
      <c r="O7" s="42"/>
      <c r="P7" s="42" t="s">
        <v>388</v>
      </c>
      <c r="Q7" s="42" t="s">
        <v>388</v>
      </c>
      <c r="R7" s="42"/>
      <c r="S7" s="42"/>
      <c r="T7" s="42"/>
      <c r="U7" s="42" t="s">
        <v>649</v>
      </c>
      <c r="V7" s="42" t="s">
        <v>650</v>
      </c>
      <c r="W7" s="42"/>
      <c r="X7" s="42"/>
      <c r="Y7" s="42"/>
      <c r="Z7" s="42"/>
      <c r="AA7" s="42"/>
      <c r="AB7" s="42"/>
      <c r="AC7" s="42"/>
    </row>
    <row r="8" spans="1:29" ht="12.75">
      <c r="A8" s="43" t="s">
        <v>139</v>
      </c>
      <c r="B8" s="72" t="s">
        <v>624</v>
      </c>
      <c r="C8" s="43" t="s">
        <v>386</v>
      </c>
      <c r="D8" s="74">
        <f>2021-1935</f>
        <v>86</v>
      </c>
      <c r="E8" s="43">
        <v>2</v>
      </c>
      <c r="F8" s="43"/>
      <c r="G8" s="43" t="s">
        <v>625</v>
      </c>
      <c r="H8" s="43" t="s">
        <v>626</v>
      </c>
      <c r="I8" s="34" t="s">
        <v>1671</v>
      </c>
      <c r="J8" s="43" t="s">
        <v>627</v>
      </c>
      <c r="K8" s="74"/>
      <c r="L8" s="74"/>
      <c r="M8" s="44" t="s">
        <v>388</v>
      </c>
      <c r="N8" s="44"/>
      <c r="O8" s="44"/>
      <c r="P8" s="44"/>
      <c r="Q8" s="44"/>
      <c r="R8" s="44" t="s">
        <v>388</v>
      </c>
      <c r="S8" s="44"/>
      <c r="T8" s="44"/>
      <c r="U8" s="58" t="s">
        <v>628</v>
      </c>
      <c r="V8" s="42" t="s">
        <v>540</v>
      </c>
    </row>
    <row r="9" spans="1:29" ht="12.75">
      <c r="A9" s="43" t="s">
        <v>137</v>
      </c>
      <c r="B9" s="72" t="s">
        <v>651</v>
      </c>
      <c r="C9" s="43" t="s">
        <v>386</v>
      </c>
      <c r="D9" s="73">
        <f>2021-1967</f>
        <v>54</v>
      </c>
      <c r="E9" s="42"/>
      <c r="F9" s="60"/>
      <c r="G9" s="43" t="s">
        <v>652</v>
      </c>
      <c r="H9" s="43" t="s">
        <v>653</v>
      </c>
      <c r="I9" s="34" t="s">
        <v>654</v>
      </c>
      <c r="J9" s="59" t="s">
        <v>655</v>
      </c>
      <c r="K9" s="44" t="s">
        <v>387</v>
      </c>
      <c r="L9" s="44"/>
      <c r="M9" s="44" t="s">
        <v>388</v>
      </c>
      <c r="N9" s="44"/>
      <c r="O9" s="44"/>
      <c r="P9" s="44"/>
      <c r="Q9" s="44"/>
      <c r="R9" s="44"/>
      <c r="S9" s="44"/>
      <c r="T9" s="44"/>
      <c r="V9" s="75" t="s">
        <v>540</v>
      </c>
      <c r="W9" s="75"/>
    </row>
    <row r="10" spans="1:29" ht="12.75">
      <c r="A10" s="43" t="s">
        <v>137</v>
      </c>
      <c r="B10" s="72" t="s">
        <v>656</v>
      </c>
      <c r="C10" s="43" t="s">
        <v>390</v>
      </c>
      <c r="E10" s="42">
        <v>2</v>
      </c>
      <c r="F10" s="60"/>
      <c r="G10" s="43" t="s">
        <v>645</v>
      </c>
      <c r="H10" s="43" t="s">
        <v>657</v>
      </c>
      <c r="I10" s="34" t="s">
        <v>1672</v>
      </c>
      <c r="J10" s="43" t="s">
        <v>658</v>
      </c>
      <c r="K10" s="44"/>
      <c r="L10" s="44" t="s">
        <v>388</v>
      </c>
      <c r="M10" s="44" t="s">
        <v>388</v>
      </c>
      <c r="N10" s="44"/>
      <c r="O10" s="44"/>
      <c r="P10" s="44"/>
      <c r="Q10" s="44"/>
      <c r="R10" s="44"/>
      <c r="S10" s="44"/>
      <c r="T10" s="44"/>
    </row>
    <row r="11" spans="1:29" ht="12.75">
      <c r="A11" s="43" t="s">
        <v>141</v>
      </c>
      <c r="B11" s="72" t="s">
        <v>659</v>
      </c>
      <c r="C11" s="43" t="s">
        <v>386</v>
      </c>
      <c r="D11" s="73">
        <f>2021-1971</f>
        <v>50</v>
      </c>
      <c r="E11" s="42"/>
      <c r="F11" s="60"/>
      <c r="G11" s="43" t="s">
        <v>508</v>
      </c>
      <c r="H11" s="43" t="s">
        <v>660</v>
      </c>
      <c r="I11" s="34" t="s">
        <v>661</v>
      </c>
      <c r="J11" s="43" t="s">
        <v>662</v>
      </c>
      <c r="K11" s="44" t="s">
        <v>387</v>
      </c>
      <c r="L11" s="44" t="s">
        <v>388</v>
      </c>
      <c r="M11" s="44" t="s">
        <v>388</v>
      </c>
      <c r="N11" s="44"/>
      <c r="O11" s="44"/>
      <c r="P11" s="44" t="s">
        <v>388</v>
      </c>
      <c r="Q11" s="44" t="s">
        <v>388</v>
      </c>
      <c r="R11" s="44"/>
      <c r="S11" s="44"/>
      <c r="T11" s="44"/>
      <c r="U11" s="58" t="s">
        <v>663</v>
      </c>
      <c r="V11" s="42" t="s">
        <v>540</v>
      </c>
    </row>
    <row r="12" spans="1:29" ht="12.75">
      <c r="A12" s="43" t="s">
        <v>141</v>
      </c>
      <c r="B12" s="72" t="s">
        <v>651</v>
      </c>
      <c r="C12" s="43" t="s">
        <v>386</v>
      </c>
      <c r="D12" s="73">
        <f>2021-1967</f>
        <v>54</v>
      </c>
      <c r="E12" s="42"/>
      <c r="F12" s="60"/>
      <c r="G12" s="43" t="s">
        <v>652</v>
      </c>
      <c r="H12" s="43" t="s">
        <v>653</v>
      </c>
      <c r="I12" s="34" t="s">
        <v>654</v>
      </c>
      <c r="J12" s="43" t="s">
        <v>655</v>
      </c>
      <c r="K12" s="44" t="s">
        <v>387</v>
      </c>
      <c r="L12" s="44"/>
      <c r="M12" s="44" t="s">
        <v>388</v>
      </c>
      <c r="N12" s="44"/>
      <c r="O12" s="44"/>
      <c r="P12" s="44"/>
      <c r="Q12" s="44"/>
      <c r="R12" s="44"/>
      <c r="S12" s="44"/>
      <c r="T12" s="44"/>
      <c r="V12" s="42" t="s">
        <v>540</v>
      </c>
    </row>
    <row r="13" spans="1:29" ht="12.75">
      <c r="A13" s="43" t="s">
        <v>141</v>
      </c>
      <c r="B13" s="72" t="s">
        <v>664</v>
      </c>
      <c r="C13" s="43" t="s">
        <v>386</v>
      </c>
      <c r="D13" s="73">
        <f>2021-1946</f>
        <v>75</v>
      </c>
      <c r="E13" s="42">
        <v>1</v>
      </c>
      <c r="F13" s="60" t="s">
        <v>389</v>
      </c>
      <c r="G13" s="43" t="s">
        <v>557</v>
      </c>
      <c r="H13" s="43" t="s">
        <v>665</v>
      </c>
      <c r="I13" s="34" t="s">
        <v>666</v>
      </c>
      <c r="J13" s="43" t="s">
        <v>667</v>
      </c>
      <c r="K13" s="44" t="s">
        <v>387</v>
      </c>
      <c r="L13" s="44" t="s">
        <v>388</v>
      </c>
      <c r="M13" s="44" t="s">
        <v>388</v>
      </c>
      <c r="N13" s="44"/>
      <c r="O13" s="44"/>
      <c r="P13" s="44" t="s">
        <v>388</v>
      </c>
      <c r="Q13" s="44" t="s">
        <v>388</v>
      </c>
      <c r="R13" s="44"/>
      <c r="S13" s="44" t="s">
        <v>388</v>
      </c>
      <c r="T13" s="44"/>
      <c r="V13" s="58" t="s">
        <v>540</v>
      </c>
    </row>
    <row r="14" spans="1:29" ht="12.75">
      <c r="A14" s="43" t="s">
        <v>141</v>
      </c>
      <c r="B14" s="72" t="s">
        <v>516</v>
      </c>
      <c r="C14" s="43" t="s">
        <v>390</v>
      </c>
      <c r="D14" s="74"/>
      <c r="E14" s="43"/>
      <c r="F14" s="43"/>
      <c r="G14" s="43" t="s">
        <v>668</v>
      </c>
      <c r="H14" s="43" t="s">
        <v>669</v>
      </c>
      <c r="I14" s="34" t="s">
        <v>670</v>
      </c>
      <c r="J14" s="43" t="s">
        <v>1670</v>
      </c>
      <c r="K14" s="74"/>
      <c r="L14" s="74" t="s">
        <v>388</v>
      </c>
      <c r="M14" s="44"/>
      <c r="N14" s="44"/>
      <c r="O14" s="44"/>
      <c r="P14" s="44"/>
      <c r="Q14" s="44"/>
      <c r="R14" s="44"/>
      <c r="S14" s="44"/>
      <c r="T14" s="44"/>
      <c r="V14" s="42"/>
    </row>
    <row r="15" spans="1:29" ht="12.75">
      <c r="A15" s="43" t="s">
        <v>141</v>
      </c>
      <c r="B15" s="72" t="s">
        <v>624</v>
      </c>
      <c r="C15" s="43" t="s">
        <v>386</v>
      </c>
      <c r="D15" s="44">
        <f>2021-1935</f>
        <v>86</v>
      </c>
      <c r="E15" s="60">
        <v>2</v>
      </c>
      <c r="F15" s="60"/>
      <c r="G15" s="43" t="s">
        <v>625</v>
      </c>
      <c r="H15" s="43" t="s">
        <v>626</v>
      </c>
      <c r="I15" s="34" t="s">
        <v>1671</v>
      </c>
      <c r="J15" s="43" t="s">
        <v>627</v>
      </c>
      <c r="K15" s="44"/>
      <c r="L15" s="44"/>
      <c r="M15" s="44" t="s">
        <v>388</v>
      </c>
      <c r="N15" s="44"/>
      <c r="O15" s="44"/>
      <c r="P15" s="44"/>
      <c r="Q15" s="44"/>
      <c r="R15" s="44" t="s">
        <v>388</v>
      </c>
      <c r="S15" s="44"/>
      <c r="T15" s="44"/>
      <c r="U15" s="58" t="s">
        <v>628</v>
      </c>
      <c r="V15" s="42" t="s">
        <v>540</v>
      </c>
    </row>
    <row r="16" spans="1:29" ht="12.75">
      <c r="A16" s="43" t="s">
        <v>141</v>
      </c>
      <c r="B16" s="72" t="s">
        <v>629</v>
      </c>
      <c r="C16" s="43" t="s">
        <v>386</v>
      </c>
      <c r="D16" s="44">
        <f>2021-1970</f>
        <v>51</v>
      </c>
      <c r="E16" s="60">
        <v>1</v>
      </c>
      <c r="F16" s="60"/>
      <c r="G16" s="43" t="s">
        <v>630</v>
      </c>
      <c r="H16" s="43" t="s">
        <v>631</v>
      </c>
      <c r="I16" s="34" t="s">
        <v>632</v>
      </c>
      <c r="J16" s="43" t="s">
        <v>633</v>
      </c>
      <c r="K16" s="44"/>
      <c r="L16" s="44"/>
      <c r="M16" s="44" t="s">
        <v>388</v>
      </c>
      <c r="N16" s="44"/>
      <c r="O16" s="44"/>
      <c r="P16" s="44"/>
      <c r="Q16" s="44"/>
      <c r="R16" s="44"/>
      <c r="S16" s="44"/>
      <c r="T16" s="44"/>
      <c r="U16" s="58" t="s">
        <v>634</v>
      </c>
      <c r="V16" s="42" t="s">
        <v>540</v>
      </c>
    </row>
    <row r="17" spans="1:22" ht="12.75">
      <c r="A17" s="43" t="s">
        <v>141</v>
      </c>
      <c r="B17" s="72" t="s">
        <v>671</v>
      </c>
      <c r="C17" s="43" t="s">
        <v>390</v>
      </c>
      <c r="D17" s="74"/>
      <c r="E17" s="43"/>
      <c r="F17" s="43"/>
      <c r="G17" s="43" t="s">
        <v>502</v>
      </c>
      <c r="H17" s="43" t="s">
        <v>672</v>
      </c>
      <c r="I17" s="34" t="s">
        <v>673</v>
      </c>
      <c r="J17" s="43" t="s">
        <v>674</v>
      </c>
      <c r="K17" s="74"/>
      <c r="L17" s="74"/>
      <c r="M17" s="44"/>
      <c r="N17" s="44"/>
      <c r="O17" s="44"/>
      <c r="P17" s="44"/>
      <c r="Q17" s="44"/>
      <c r="R17" s="44"/>
      <c r="S17" s="44"/>
      <c r="T17" s="44"/>
      <c r="U17" s="42"/>
      <c r="V17" s="42" t="s">
        <v>675</v>
      </c>
    </row>
    <row r="18" spans="1:22" ht="12.75">
      <c r="A18" s="43" t="s">
        <v>141</v>
      </c>
      <c r="B18" s="72" t="s">
        <v>656</v>
      </c>
      <c r="C18" s="43" t="s">
        <v>390</v>
      </c>
      <c r="E18" s="60">
        <v>2</v>
      </c>
      <c r="F18" s="60"/>
      <c r="G18" s="43" t="s">
        <v>645</v>
      </c>
      <c r="H18" s="43" t="s">
        <v>657</v>
      </c>
      <c r="I18" s="34" t="s">
        <v>1672</v>
      </c>
      <c r="J18" s="43" t="s">
        <v>658</v>
      </c>
      <c r="K18" s="44"/>
      <c r="L18" s="44" t="s">
        <v>388</v>
      </c>
      <c r="M18" s="44" t="s">
        <v>388</v>
      </c>
      <c r="N18" s="44"/>
      <c r="O18" s="44"/>
      <c r="P18" s="44"/>
      <c r="Q18" s="44"/>
      <c r="R18" s="44"/>
      <c r="S18" s="44"/>
      <c r="T18" s="44"/>
      <c r="V18" s="42"/>
    </row>
    <row r="19" spans="1:22" ht="12.75">
      <c r="A19" s="43" t="s">
        <v>141</v>
      </c>
      <c r="B19" s="72" t="s">
        <v>629</v>
      </c>
      <c r="C19" s="43" t="s">
        <v>386</v>
      </c>
      <c r="D19" s="44">
        <f>2021-1970</f>
        <v>51</v>
      </c>
      <c r="E19" s="60">
        <v>1</v>
      </c>
      <c r="F19" s="60"/>
      <c r="G19" s="43" t="s">
        <v>630</v>
      </c>
      <c r="H19" s="43" t="s">
        <v>631</v>
      </c>
      <c r="I19" s="34" t="s">
        <v>632</v>
      </c>
      <c r="J19" s="43" t="s">
        <v>633</v>
      </c>
      <c r="K19" s="44"/>
      <c r="L19" s="44"/>
      <c r="M19" s="44" t="s">
        <v>388</v>
      </c>
      <c r="N19" s="44"/>
      <c r="O19" s="44"/>
      <c r="P19" s="44"/>
      <c r="Q19" s="44"/>
      <c r="R19" s="44"/>
      <c r="S19" s="44"/>
      <c r="T19" s="44"/>
      <c r="U19" s="58" t="s">
        <v>634</v>
      </c>
      <c r="V19" s="42" t="s">
        <v>540</v>
      </c>
    </row>
    <row r="20" spans="1:22" ht="12.75">
      <c r="A20" s="43" t="s">
        <v>145</v>
      </c>
      <c r="B20" s="72" t="s">
        <v>635</v>
      </c>
      <c r="C20" s="43" t="s">
        <v>386</v>
      </c>
      <c r="D20" s="74">
        <f>2021-1980</f>
        <v>41</v>
      </c>
      <c r="E20" s="43"/>
      <c r="F20" s="43"/>
      <c r="G20" s="43" t="s">
        <v>636</v>
      </c>
      <c r="H20" s="43" t="s">
        <v>637</v>
      </c>
      <c r="I20" s="34" t="s">
        <v>638</v>
      </c>
      <c r="J20" s="43" t="s">
        <v>639</v>
      </c>
      <c r="K20" s="74"/>
      <c r="L20" s="74"/>
      <c r="M20" s="44" t="s">
        <v>388</v>
      </c>
      <c r="N20" s="44"/>
      <c r="O20" s="44"/>
      <c r="P20" s="44"/>
      <c r="Q20" s="44"/>
      <c r="R20" s="44"/>
      <c r="S20" s="44"/>
      <c r="T20" s="44"/>
      <c r="V20" s="42" t="s">
        <v>540</v>
      </c>
    </row>
    <row r="21" spans="1:22" ht="12.75">
      <c r="A21" s="43" t="s">
        <v>145</v>
      </c>
      <c r="B21" s="72" t="s">
        <v>629</v>
      </c>
      <c r="C21" s="43" t="s">
        <v>386</v>
      </c>
      <c r="D21" s="73">
        <f>2021-1970</f>
        <v>51</v>
      </c>
      <c r="E21" s="60">
        <v>1</v>
      </c>
      <c r="F21" s="60"/>
      <c r="G21" s="43" t="s">
        <v>630</v>
      </c>
      <c r="H21" s="43" t="s">
        <v>631</v>
      </c>
      <c r="I21" s="34" t="s">
        <v>632</v>
      </c>
      <c r="J21" s="43" t="s">
        <v>633</v>
      </c>
      <c r="K21" s="44"/>
      <c r="L21" s="44"/>
      <c r="M21" s="44" t="s">
        <v>388</v>
      </c>
      <c r="N21" s="44"/>
      <c r="O21" s="44"/>
      <c r="P21" s="44"/>
      <c r="Q21" s="44"/>
      <c r="R21" s="44"/>
      <c r="S21" s="44"/>
      <c r="T21" s="44"/>
      <c r="U21" s="58" t="s">
        <v>634</v>
      </c>
      <c r="V21" s="42" t="s">
        <v>540</v>
      </c>
    </row>
    <row r="22" spans="1:22" ht="12.75">
      <c r="A22" s="43" t="s">
        <v>145</v>
      </c>
      <c r="B22" s="72" t="s">
        <v>676</v>
      </c>
      <c r="C22" s="43" t="s">
        <v>390</v>
      </c>
      <c r="D22" s="74"/>
      <c r="E22" s="43"/>
      <c r="F22" s="43"/>
      <c r="G22" s="43" t="s">
        <v>598</v>
      </c>
      <c r="H22" s="43" t="s">
        <v>677</v>
      </c>
      <c r="I22" s="34" t="s">
        <v>678</v>
      </c>
      <c r="J22" s="43" t="s">
        <v>679</v>
      </c>
      <c r="K22" s="74"/>
      <c r="L22" s="74" t="s">
        <v>388</v>
      </c>
      <c r="M22" s="44" t="s">
        <v>388</v>
      </c>
      <c r="N22" s="44"/>
      <c r="O22" s="44"/>
      <c r="P22" s="44" t="s">
        <v>388</v>
      </c>
      <c r="Q22" s="44" t="s">
        <v>388</v>
      </c>
      <c r="R22" s="44"/>
      <c r="S22" s="44"/>
      <c r="T22" s="44"/>
      <c r="U22" s="42"/>
      <c r="V22" s="42"/>
    </row>
    <row r="23" spans="1:22" ht="12.75">
      <c r="A23" s="43" t="s">
        <v>145</v>
      </c>
      <c r="B23" s="72" t="s">
        <v>671</v>
      </c>
      <c r="C23" s="43" t="s">
        <v>390</v>
      </c>
      <c r="D23" s="74"/>
      <c r="E23" s="43"/>
      <c r="F23" s="43"/>
      <c r="G23" s="43" t="s">
        <v>502</v>
      </c>
      <c r="H23" s="43" t="s">
        <v>672</v>
      </c>
      <c r="I23" s="34" t="s">
        <v>673</v>
      </c>
      <c r="J23" s="43" t="s">
        <v>674</v>
      </c>
      <c r="K23" s="74"/>
      <c r="L23" s="74"/>
      <c r="M23" s="44"/>
      <c r="N23" s="44"/>
      <c r="O23" s="44"/>
      <c r="P23" s="44"/>
      <c r="Q23" s="44"/>
      <c r="R23" s="44"/>
      <c r="S23" s="44"/>
      <c r="T23" s="44"/>
      <c r="U23" s="42"/>
      <c r="V23" s="42" t="s">
        <v>675</v>
      </c>
    </row>
    <row r="24" spans="1:22" ht="12.75">
      <c r="A24" s="43" t="s">
        <v>145</v>
      </c>
      <c r="B24" s="72" t="s">
        <v>680</v>
      </c>
      <c r="C24" s="43" t="s">
        <v>390</v>
      </c>
      <c r="D24" s="44">
        <f>2021-2008</f>
        <v>13</v>
      </c>
      <c r="E24" s="60">
        <v>1</v>
      </c>
      <c r="F24" s="60" t="s">
        <v>389</v>
      </c>
      <c r="G24" s="43" t="s">
        <v>508</v>
      </c>
      <c r="H24" s="43" t="s">
        <v>681</v>
      </c>
      <c r="I24" s="34" t="s">
        <v>682</v>
      </c>
      <c r="J24" s="43" t="s">
        <v>683</v>
      </c>
      <c r="K24" s="44"/>
      <c r="L24" s="44" t="s">
        <v>388</v>
      </c>
      <c r="M24" s="44" t="s">
        <v>388</v>
      </c>
      <c r="N24" s="44"/>
      <c r="O24" s="44"/>
      <c r="P24" s="44" t="s">
        <v>388</v>
      </c>
      <c r="Q24" s="44" t="s">
        <v>388</v>
      </c>
      <c r="R24" s="44"/>
      <c r="S24" s="44" t="s">
        <v>388</v>
      </c>
      <c r="T24" s="44"/>
      <c r="U24" s="42"/>
      <c r="V24" s="42" t="s">
        <v>684</v>
      </c>
    </row>
    <row r="25" spans="1:22" ht="12.75">
      <c r="A25" s="43" t="s">
        <v>145</v>
      </c>
      <c r="B25" s="72" t="s">
        <v>685</v>
      </c>
      <c r="C25" s="43" t="s">
        <v>386</v>
      </c>
      <c r="D25" s="44">
        <f>2021-1984</f>
        <v>37</v>
      </c>
      <c r="E25" s="60"/>
      <c r="F25" s="60"/>
      <c r="G25" s="43" t="s">
        <v>461</v>
      </c>
      <c r="H25" s="43" t="s">
        <v>686</v>
      </c>
      <c r="I25" s="34" t="s">
        <v>687</v>
      </c>
      <c r="J25" s="43" t="s">
        <v>688</v>
      </c>
      <c r="K25" s="44"/>
      <c r="L25" s="44" t="s">
        <v>388</v>
      </c>
      <c r="M25" s="44" t="s">
        <v>388</v>
      </c>
      <c r="N25" s="44"/>
      <c r="O25" s="44"/>
      <c r="P25" s="44" t="s">
        <v>388</v>
      </c>
      <c r="Q25" s="44" t="s">
        <v>388</v>
      </c>
      <c r="R25" s="44"/>
      <c r="S25" s="44" t="s">
        <v>388</v>
      </c>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autoFilter ref="A2:AD25">
    <sortState ref="A2:AE25">
      <sortCondition ref="A2:A25"/>
    </sortState>
  </autoFilter>
  <hyperlinks>
    <hyperlink ref="D1" location="'Background &amp; Instructions'!A1" display="Content page"/>
    <hyperlink ref="B4" r:id="rId1"/>
    <hyperlink ref="B5" r:id="rId2"/>
    <hyperlink ref="B6" r:id="rId3"/>
    <hyperlink ref="B7" r:id="rId4"/>
    <hyperlink ref="B9" r:id="rId5"/>
    <hyperlink ref="B10" r:id="rId6"/>
    <hyperlink ref="B11" r:id="rId7"/>
    <hyperlink ref="B12" r:id="rId8"/>
    <hyperlink ref="B13" r:id="rId9"/>
    <hyperlink ref="I13" r:id="rId10"/>
    <hyperlink ref="B14" r:id="rId11"/>
    <hyperlink ref="B15" r:id="rId12"/>
    <hyperlink ref="B16" r:id="rId13"/>
    <hyperlink ref="B17" r:id="rId14"/>
    <hyperlink ref="B18" r:id="rId15"/>
    <hyperlink ref="B19" r:id="rId16"/>
    <hyperlink ref="B20" r:id="rId17"/>
    <hyperlink ref="B21" r:id="rId18"/>
    <hyperlink ref="B22" r:id="rId19"/>
    <hyperlink ref="B23" r:id="rId20"/>
    <hyperlink ref="B24" r:id="rId21"/>
    <hyperlink ref="B25" r:id="rId22"/>
    <hyperlink ref="I8" r:id="rId23"/>
    <hyperlink ref="B8" r:id="rId24"/>
    <hyperlink ref="I10" r:id="rId25"/>
    <hyperlink ref="I3" r:id="rId26"/>
    <hyperlink ref="I15" r:id="rId27"/>
    <hyperlink ref="I18" r:id="rId28"/>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Conte'!$D$56:$D$61</xm:f>
          </x14:formula1>
          <xm:sqref>A3:A1014</xm:sqref>
        </x14:dataValidation>
        <x14:dataValidation type="list" allowBlank="1" showInputMessage="1" showErrorMessage="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57.85546875" style="58" customWidth="1"/>
    <col min="2" max="2" width="25" style="58" bestFit="1" customWidth="1"/>
    <col min="3" max="3" width="29.28515625" style="58" bestFit="1" customWidth="1"/>
    <col min="4" max="4" width="22.140625" style="73" bestFit="1" customWidth="1"/>
    <col min="5" max="5" width="15" style="58" bestFit="1" customWidth="1"/>
    <col min="6" max="6" width="25.7109375" style="58" bestFit="1" customWidth="1"/>
    <col min="7" max="7" width="29.140625" style="58" bestFit="1" customWidth="1"/>
    <col min="8" max="8" width="21.5703125" style="58" bestFit="1" customWidth="1"/>
    <col min="9" max="9" width="33" style="58" bestFit="1" customWidth="1"/>
    <col min="10" max="10" width="13.570312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30.85546875" style="58" bestFit="1" customWidth="1"/>
    <col min="22" max="22" width="103" style="58" bestFit="1" customWidth="1"/>
    <col min="23" max="16384" width="14.42578125" style="58"/>
  </cols>
  <sheetData>
    <row r="1" spans="1:29" ht="12.75">
      <c r="A1" s="37" t="s">
        <v>12</v>
      </c>
      <c r="B1" s="71"/>
      <c r="C1" s="71"/>
      <c r="D1" s="36" t="s">
        <v>396</v>
      </c>
      <c r="E1" s="71"/>
      <c r="F1" s="71"/>
      <c r="G1" s="71"/>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t="s">
        <v>689</v>
      </c>
      <c r="B3" s="72" t="s">
        <v>690</v>
      </c>
      <c r="C3" s="43" t="s">
        <v>386</v>
      </c>
      <c r="D3" s="73">
        <v>97</v>
      </c>
      <c r="E3" s="60"/>
      <c r="F3" s="60"/>
      <c r="G3" s="43"/>
      <c r="H3" s="43" t="s">
        <v>691</v>
      </c>
      <c r="I3" s="34" t="s">
        <v>692</v>
      </c>
      <c r="J3" s="43" t="s">
        <v>693</v>
      </c>
      <c r="K3" s="44" t="s">
        <v>387</v>
      </c>
      <c r="L3" s="44"/>
      <c r="M3" s="44" t="s">
        <v>388</v>
      </c>
      <c r="N3" s="44"/>
      <c r="O3" s="44"/>
      <c r="P3" s="44"/>
      <c r="Q3" s="44"/>
      <c r="R3" s="44"/>
      <c r="S3" s="44"/>
      <c r="T3" s="44"/>
      <c r="U3" s="58" t="s">
        <v>694</v>
      </c>
      <c r="V3" s="58" t="s">
        <v>695</v>
      </c>
    </row>
    <row r="4" spans="1:29" ht="12.75">
      <c r="A4" s="43" t="s">
        <v>689</v>
      </c>
      <c r="B4" s="72" t="s">
        <v>696</v>
      </c>
      <c r="C4" s="43" t="s">
        <v>386</v>
      </c>
      <c r="D4" s="74">
        <v>100</v>
      </c>
      <c r="E4" s="43">
        <v>4</v>
      </c>
      <c r="F4" s="43" t="s">
        <v>385</v>
      </c>
      <c r="G4" s="43" t="s">
        <v>1298</v>
      </c>
      <c r="H4" s="43" t="s">
        <v>697</v>
      </c>
      <c r="I4" s="34" t="s">
        <v>698</v>
      </c>
      <c r="J4" s="43" t="s">
        <v>699</v>
      </c>
      <c r="K4" s="74" t="s">
        <v>387</v>
      </c>
      <c r="L4" s="74" t="s">
        <v>388</v>
      </c>
      <c r="M4" s="44" t="s">
        <v>388</v>
      </c>
      <c r="N4" s="44" t="s">
        <v>388</v>
      </c>
      <c r="O4" s="44" t="s">
        <v>388</v>
      </c>
      <c r="P4" s="44" t="s">
        <v>388</v>
      </c>
      <c r="Q4" s="44" t="s">
        <v>388</v>
      </c>
      <c r="R4" s="44" t="s">
        <v>388</v>
      </c>
      <c r="S4" s="44" t="s">
        <v>388</v>
      </c>
      <c r="T4" s="44"/>
      <c r="U4" s="42"/>
      <c r="V4" s="42"/>
    </row>
    <row r="5" spans="1:29" ht="12.75">
      <c r="A5" s="43" t="s">
        <v>689</v>
      </c>
      <c r="B5" s="72" t="s">
        <v>700</v>
      </c>
      <c r="C5" s="43" t="s">
        <v>390</v>
      </c>
      <c r="D5" s="74">
        <v>50</v>
      </c>
      <c r="E5" s="43"/>
      <c r="F5" s="43"/>
      <c r="G5" s="43" t="s">
        <v>1298</v>
      </c>
      <c r="H5" s="43" t="s">
        <v>701</v>
      </c>
      <c r="I5" s="34" t="s">
        <v>702</v>
      </c>
      <c r="J5" s="43" t="s">
        <v>703</v>
      </c>
      <c r="K5" s="74" t="s">
        <v>387</v>
      </c>
      <c r="L5" s="74" t="s">
        <v>388</v>
      </c>
      <c r="M5" s="44" t="s">
        <v>388</v>
      </c>
      <c r="N5" s="44"/>
      <c r="O5" s="44"/>
      <c r="P5" s="44"/>
      <c r="Q5" s="44"/>
      <c r="R5" s="44"/>
      <c r="S5" s="44"/>
      <c r="T5" s="44"/>
      <c r="V5" s="42"/>
    </row>
    <row r="6" spans="1:29" ht="12.75">
      <c r="A6" s="43" t="s">
        <v>689</v>
      </c>
      <c r="B6" s="72" t="s">
        <v>700</v>
      </c>
      <c r="C6" s="43" t="s">
        <v>390</v>
      </c>
      <c r="D6" s="73">
        <v>50</v>
      </c>
      <c r="E6" s="60"/>
      <c r="F6" s="60"/>
      <c r="G6" s="43" t="s">
        <v>1298</v>
      </c>
      <c r="H6" s="43" t="s">
        <v>701</v>
      </c>
      <c r="I6" s="34" t="s">
        <v>702</v>
      </c>
      <c r="J6" s="43" t="s">
        <v>703</v>
      </c>
      <c r="K6" s="44" t="s">
        <v>387</v>
      </c>
      <c r="L6" s="44" t="s">
        <v>388</v>
      </c>
      <c r="M6" s="44" t="s">
        <v>388</v>
      </c>
      <c r="N6" s="44"/>
      <c r="O6" s="44"/>
      <c r="P6" s="44"/>
      <c r="Q6" s="44"/>
      <c r="R6" s="44"/>
      <c r="S6" s="44"/>
      <c r="T6" s="44"/>
      <c r="V6" s="42"/>
    </row>
    <row r="7" spans="1:29" ht="12.75">
      <c r="A7" s="43" t="s">
        <v>689</v>
      </c>
      <c r="B7" s="72" t="s">
        <v>704</v>
      </c>
      <c r="C7" s="43" t="s">
        <v>386</v>
      </c>
      <c r="D7" s="44"/>
      <c r="E7" s="42"/>
      <c r="F7" s="42"/>
      <c r="G7" s="43" t="s">
        <v>1298</v>
      </c>
      <c r="H7" s="43" t="s">
        <v>705</v>
      </c>
      <c r="I7" s="34" t="s">
        <v>706</v>
      </c>
      <c r="J7" s="43" t="s">
        <v>707</v>
      </c>
      <c r="K7" s="42" t="s">
        <v>387</v>
      </c>
      <c r="L7" s="44"/>
      <c r="M7" s="44" t="s">
        <v>388</v>
      </c>
      <c r="N7" s="42"/>
      <c r="O7" s="42"/>
      <c r="P7" s="42"/>
      <c r="Q7" s="42"/>
      <c r="R7" s="42"/>
      <c r="S7" s="42"/>
      <c r="T7" s="42"/>
      <c r="U7" s="42"/>
      <c r="V7" s="42"/>
      <c r="W7" s="42"/>
      <c r="X7" s="42"/>
      <c r="Y7" s="42"/>
      <c r="Z7" s="42"/>
      <c r="AA7" s="42"/>
      <c r="AB7" s="42"/>
      <c r="AC7" s="42"/>
    </row>
    <row r="8" spans="1:29" ht="12.75">
      <c r="A8" s="43" t="s">
        <v>689</v>
      </c>
      <c r="B8" s="72" t="s">
        <v>704</v>
      </c>
      <c r="C8" s="43" t="s">
        <v>386</v>
      </c>
      <c r="D8" s="74"/>
      <c r="E8" s="43"/>
      <c r="F8" s="43"/>
      <c r="G8" s="43" t="s">
        <v>1298</v>
      </c>
      <c r="H8" s="43" t="s">
        <v>705</v>
      </c>
      <c r="I8" s="34" t="s">
        <v>706</v>
      </c>
      <c r="J8" s="43" t="s">
        <v>707</v>
      </c>
      <c r="K8" s="74" t="s">
        <v>387</v>
      </c>
      <c r="L8" s="74"/>
      <c r="M8" s="44" t="s">
        <v>388</v>
      </c>
      <c r="N8" s="44"/>
      <c r="O8" s="44"/>
      <c r="P8" s="44"/>
      <c r="Q8" s="44"/>
      <c r="R8" s="44"/>
      <c r="S8" s="44"/>
      <c r="T8" s="44"/>
      <c r="V8" s="42"/>
    </row>
    <row r="9" spans="1:29" ht="12.75">
      <c r="A9" s="43" t="s">
        <v>689</v>
      </c>
      <c r="B9" s="72" t="s">
        <v>708</v>
      </c>
      <c r="C9" s="43" t="s">
        <v>386</v>
      </c>
      <c r="E9" s="42"/>
      <c r="F9" s="60"/>
      <c r="G9" s="43" t="s">
        <v>1298</v>
      </c>
      <c r="H9" s="43" t="s">
        <v>709</v>
      </c>
      <c r="I9" s="34" t="s">
        <v>710</v>
      </c>
      <c r="J9" s="59" t="s">
        <v>711</v>
      </c>
      <c r="K9" s="44" t="s">
        <v>387</v>
      </c>
      <c r="L9" s="44"/>
      <c r="M9" s="44"/>
      <c r="N9" s="44"/>
      <c r="O9" s="44"/>
      <c r="P9" s="44"/>
      <c r="Q9" s="44"/>
      <c r="R9" s="44"/>
      <c r="S9" s="44"/>
      <c r="T9" s="44"/>
      <c r="V9" s="75"/>
      <c r="W9" s="75"/>
    </row>
    <row r="10" spans="1:29" ht="12.75">
      <c r="A10" s="43" t="s">
        <v>689</v>
      </c>
      <c r="B10" s="72" t="s">
        <v>712</v>
      </c>
      <c r="C10" s="43" t="s">
        <v>386</v>
      </c>
      <c r="E10" s="42"/>
      <c r="F10" s="60"/>
      <c r="G10" s="43" t="s">
        <v>1298</v>
      </c>
      <c r="H10" s="43" t="s">
        <v>713</v>
      </c>
      <c r="I10" s="34" t="s">
        <v>714</v>
      </c>
      <c r="J10" s="43" t="s">
        <v>1666</v>
      </c>
      <c r="K10" s="44" t="s">
        <v>387</v>
      </c>
      <c r="L10" s="44"/>
      <c r="M10" s="44"/>
      <c r="N10" s="44"/>
      <c r="O10" s="44"/>
      <c r="P10" s="44"/>
      <c r="Q10" s="44"/>
      <c r="R10" s="44"/>
      <c r="S10" s="44"/>
      <c r="T10" s="44"/>
    </row>
    <row r="11" spans="1:29" ht="12.75">
      <c r="A11" s="43" t="s">
        <v>689</v>
      </c>
      <c r="B11" s="72" t="s">
        <v>715</v>
      </c>
      <c r="C11" s="43" t="s">
        <v>386</v>
      </c>
      <c r="E11" s="42"/>
      <c r="F11" s="60"/>
      <c r="G11" s="43" t="s">
        <v>1298</v>
      </c>
      <c r="H11" s="43" t="s">
        <v>716</v>
      </c>
      <c r="I11" s="34" t="s">
        <v>717</v>
      </c>
      <c r="J11" s="43" t="s">
        <v>718</v>
      </c>
      <c r="K11" s="44" t="s">
        <v>387</v>
      </c>
      <c r="L11" s="44"/>
      <c r="M11" s="44"/>
      <c r="N11" s="44"/>
      <c r="O11" s="44"/>
      <c r="P11" s="44"/>
      <c r="Q11" s="44"/>
      <c r="R11" s="44"/>
      <c r="S11" s="44"/>
      <c r="T11" s="44"/>
      <c r="V11" s="42"/>
    </row>
    <row r="12" spans="1:29" ht="12.75">
      <c r="A12" s="43" t="s">
        <v>689</v>
      </c>
      <c r="B12" s="72" t="s">
        <v>719</v>
      </c>
      <c r="C12" s="43" t="s">
        <v>386</v>
      </c>
      <c r="E12" s="42"/>
      <c r="F12" s="60"/>
      <c r="G12" s="43" t="s">
        <v>1298</v>
      </c>
      <c r="H12" s="43" t="s">
        <v>720</v>
      </c>
      <c r="I12" s="34" t="s">
        <v>721</v>
      </c>
      <c r="J12" s="43" t="s">
        <v>722</v>
      </c>
      <c r="K12" s="44" t="s">
        <v>387</v>
      </c>
      <c r="L12" s="44"/>
      <c r="M12" s="44"/>
      <c r="N12" s="44"/>
      <c r="O12" s="44"/>
      <c r="P12" s="44"/>
      <c r="Q12" s="44"/>
      <c r="R12" s="44"/>
      <c r="S12" s="44"/>
      <c r="T12" s="44"/>
      <c r="V12" s="42"/>
    </row>
    <row r="13" spans="1:29" ht="12.75">
      <c r="A13" s="43" t="s">
        <v>689</v>
      </c>
      <c r="B13" s="72" t="s">
        <v>723</v>
      </c>
      <c r="C13" s="43" t="s">
        <v>386</v>
      </c>
      <c r="E13" s="42"/>
      <c r="F13" s="60"/>
      <c r="G13" s="43" t="s">
        <v>1298</v>
      </c>
      <c r="H13" s="43" t="s">
        <v>724</v>
      </c>
      <c r="I13" s="34" t="s">
        <v>725</v>
      </c>
      <c r="J13" s="43" t="s">
        <v>726</v>
      </c>
      <c r="K13" s="44" t="s">
        <v>387</v>
      </c>
      <c r="L13" s="44"/>
      <c r="M13" s="44"/>
      <c r="N13" s="44"/>
      <c r="O13" s="44"/>
      <c r="P13" s="44"/>
      <c r="Q13" s="44"/>
      <c r="R13" s="44"/>
      <c r="S13" s="44"/>
      <c r="T13" s="44"/>
    </row>
    <row r="14" spans="1:29" ht="12.75">
      <c r="A14" s="43" t="s">
        <v>689</v>
      </c>
      <c r="B14" s="72" t="s">
        <v>727</v>
      </c>
      <c r="C14" s="43" t="s">
        <v>386</v>
      </c>
      <c r="D14" s="74"/>
      <c r="E14" s="43"/>
      <c r="F14" s="43"/>
      <c r="G14" s="43" t="s">
        <v>1298</v>
      </c>
      <c r="H14" s="43" t="s">
        <v>728</v>
      </c>
      <c r="I14" s="34" t="s">
        <v>729</v>
      </c>
      <c r="J14" s="43" t="s">
        <v>730</v>
      </c>
      <c r="K14" s="74" t="s">
        <v>387</v>
      </c>
      <c r="L14" s="74"/>
      <c r="M14" s="44" t="s">
        <v>388</v>
      </c>
      <c r="N14" s="44"/>
      <c r="O14" s="44"/>
      <c r="P14" s="44"/>
      <c r="Q14" s="44"/>
      <c r="R14" s="44"/>
      <c r="S14" s="44"/>
      <c r="T14" s="44"/>
      <c r="V14" s="42"/>
    </row>
    <row r="15" spans="1:29" ht="12.75">
      <c r="A15" s="43" t="s">
        <v>689</v>
      </c>
      <c r="B15" s="72" t="s">
        <v>727</v>
      </c>
      <c r="C15" s="43" t="s">
        <v>386</v>
      </c>
      <c r="D15" s="44"/>
      <c r="E15" s="60"/>
      <c r="F15" s="60"/>
      <c r="G15" s="43" t="s">
        <v>1298</v>
      </c>
      <c r="H15" s="43" t="s">
        <v>728</v>
      </c>
      <c r="I15" s="34" t="s">
        <v>729</v>
      </c>
      <c r="J15" s="43" t="s">
        <v>730</v>
      </c>
      <c r="K15" s="44" t="s">
        <v>387</v>
      </c>
      <c r="L15" s="44"/>
      <c r="M15" s="44" t="s">
        <v>388</v>
      </c>
      <c r="N15" s="44"/>
      <c r="O15" s="44"/>
      <c r="P15" s="44"/>
      <c r="Q15" s="44"/>
      <c r="R15" s="44"/>
      <c r="S15" s="44"/>
      <c r="T15" s="44"/>
      <c r="V15" s="42"/>
    </row>
    <row r="16" spans="1:29" ht="12.75">
      <c r="A16" s="43" t="s">
        <v>689</v>
      </c>
      <c r="B16" s="72" t="s">
        <v>727</v>
      </c>
      <c r="C16" s="43" t="s">
        <v>386</v>
      </c>
      <c r="D16" s="44"/>
      <c r="E16" s="60"/>
      <c r="F16" s="60"/>
      <c r="G16" s="43" t="s">
        <v>1298</v>
      </c>
      <c r="H16" s="43" t="s">
        <v>728</v>
      </c>
      <c r="I16" s="34" t="s">
        <v>729</v>
      </c>
      <c r="J16" s="43" t="s">
        <v>730</v>
      </c>
      <c r="K16" s="44" t="s">
        <v>387</v>
      </c>
      <c r="L16" s="44"/>
      <c r="M16" s="44" t="s">
        <v>388</v>
      </c>
      <c r="N16" s="44"/>
      <c r="O16" s="44"/>
      <c r="P16" s="44"/>
      <c r="Q16" s="44"/>
      <c r="R16" s="44"/>
      <c r="S16" s="44"/>
      <c r="T16" s="44"/>
      <c r="V16" s="42"/>
    </row>
    <row r="17" spans="1:22" ht="12.75">
      <c r="A17" s="43" t="s">
        <v>689</v>
      </c>
      <c r="B17" s="72" t="s">
        <v>727</v>
      </c>
      <c r="C17" s="43" t="s">
        <v>386</v>
      </c>
      <c r="D17" s="74"/>
      <c r="E17" s="43"/>
      <c r="F17" s="43"/>
      <c r="G17" s="43" t="s">
        <v>1298</v>
      </c>
      <c r="H17" s="43" t="s">
        <v>728</v>
      </c>
      <c r="I17" s="34" t="s">
        <v>729</v>
      </c>
      <c r="J17" s="43" t="s">
        <v>730</v>
      </c>
      <c r="K17" s="74" t="s">
        <v>387</v>
      </c>
      <c r="L17" s="74"/>
      <c r="M17" s="44" t="s">
        <v>388</v>
      </c>
      <c r="N17" s="44"/>
      <c r="O17" s="44"/>
      <c r="P17" s="44"/>
      <c r="Q17" s="44"/>
      <c r="R17" s="44"/>
      <c r="S17" s="44"/>
      <c r="T17" s="44"/>
      <c r="U17" s="42"/>
      <c r="V17" s="42"/>
    </row>
    <row r="18" spans="1:22" ht="12.75">
      <c r="A18" s="43" t="s">
        <v>689</v>
      </c>
      <c r="B18" s="72" t="s">
        <v>731</v>
      </c>
      <c r="C18" s="43" t="s">
        <v>386</v>
      </c>
      <c r="E18" s="60"/>
      <c r="F18" s="60"/>
      <c r="G18" s="43" t="s">
        <v>1298</v>
      </c>
      <c r="H18" s="43" t="s">
        <v>732</v>
      </c>
      <c r="I18" s="34" t="s">
        <v>733</v>
      </c>
      <c r="J18" s="43" t="s">
        <v>734</v>
      </c>
      <c r="K18" s="44" t="s">
        <v>387</v>
      </c>
      <c r="L18" s="44"/>
      <c r="M18" s="44"/>
      <c r="N18" s="44"/>
      <c r="O18" s="44"/>
      <c r="P18" s="44"/>
      <c r="Q18" s="44"/>
      <c r="R18" s="44"/>
      <c r="S18" s="44"/>
      <c r="T18" s="44"/>
      <c r="V18" s="42"/>
    </row>
    <row r="19" spans="1:22" ht="12.75">
      <c r="A19" s="43" t="s">
        <v>689</v>
      </c>
      <c r="B19" s="72" t="s">
        <v>735</v>
      </c>
      <c r="C19" s="43" t="s">
        <v>386</v>
      </c>
      <c r="D19" s="44"/>
      <c r="E19" s="60"/>
      <c r="F19" s="60"/>
      <c r="G19" s="43" t="s">
        <v>1298</v>
      </c>
      <c r="H19" s="43" t="s">
        <v>736</v>
      </c>
      <c r="I19" s="34" t="s">
        <v>737</v>
      </c>
      <c r="J19" s="43" t="s">
        <v>738</v>
      </c>
      <c r="K19" s="44" t="s">
        <v>387</v>
      </c>
      <c r="L19" s="44"/>
      <c r="M19" s="44"/>
      <c r="N19" s="44"/>
      <c r="O19" s="44"/>
      <c r="P19" s="44"/>
      <c r="Q19" s="44"/>
      <c r="R19" s="44"/>
      <c r="S19" s="44"/>
      <c r="T19" s="44"/>
      <c r="V19" s="42"/>
    </row>
    <row r="20" spans="1:22" ht="12.75">
      <c r="A20" s="43" t="s">
        <v>689</v>
      </c>
      <c r="B20" s="72" t="s">
        <v>739</v>
      </c>
      <c r="C20" s="43" t="s">
        <v>386</v>
      </c>
      <c r="D20" s="74"/>
      <c r="E20" s="43"/>
      <c r="F20" s="43"/>
      <c r="G20" s="43" t="s">
        <v>1298</v>
      </c>
      <c r="H20" s="43" t="s">
        <v>716</v>
      </c>
      <c r="I20" s="34" t="s">
        <v>740</v>
      </c>
      <c r="J20" s="43" t="s">
        <v>741</v>
      </c>
      <c r="K20" s="74" t="s">
        <v>387</v>
      </c>
      <c r="L20" s="74"/>
      <c r="M20" s="44"/>
      <c r="N20" s="44"/>
      <c r="O20" s="44"/>
      <c r="P20" s="44"/>
      <c r="Q20" s="44"/>
      <c r="R20" s="44"/>
      <c r="S20" s="44"/>
      <c r="T20" s="44"/>
      <c r="V20" s="42"/>
    </row>
    <row r="21" spans="1:22" ht="12.75">
      <c r="A21" s="43" t="s">
        <v>689</v>
      </c>
      <c r="B21" s="72" t="s">
        <v>742</v>
      </c>
      <c r="C21" s="43" t="s">
        <v>386</v>
      </c>
      <c r="E21" s="60"/>
      <c r="F21" s="60"/>
      <c r="G21" s="43" t="s">
        <v>1298</v>
      </c>
      <c r="H21" s="43" t="s">
        <v>743</v>
      </c>
      <c r="I21" s="34" t="s">
        <v>744</v>
      </c>
      <c r="J21" s="43" t="s">
        <v>745</v>
      </c>
      <c r="K21" s="44" t="s">
        <v>387</v>
      </c>
      <c r="L21" s="44"/>
      <c r="M21" s="44"/>
      <c r="N21" s="44"/>
      <c r="O21" s="44"/>
      <c r="P21" s="44"/>
      <c r="Q21" s="44"/>
      <c r="R21" s="44"/>
      <c r="S21" s="44"/>
      <c r="T21" s="44"/>
      <c r="V21" s="42" t="s">
        <v>746</v>
      </c>
    </row>
    <row r="22" spans="1:22" ht="12.75">
      <c r="A22" s="43" t="s">
        <v>689</v>
      </c>
      <c r="B22" s="72" t="s">
        <v>747</v>
      </c>
      <c r="C22" s="43" t="s">
        <v>386</v>
      </c>
      <c r="D22" s="74"/>
      <c r="E22" s="43"/>
      <c r="F22" s="43"/>
      <c r="G22" s="43" t="s">
        <v>1298</v>
      </c>
      <c r="H22" s="43" t="s">
        <v>748</v>
      </c>
      <c r="I22" s="34" t="s">
        <v>749</v>
      </c>
      <c r="J22" s="43" t="s">
        <v>750</v>
      </c>
      <c r="K22" s="74"/>
      <c r="L22" s="74"/>
      <c r="M22" s="44"/>
      <c r="N22" s="44"/>
      <c r="O22" s="44"/>
      <c r="P22" s="44"/>
      <c r="Q22" s="44"/>
      <c r="R22" s="44"/>
      <c r="S22" s="44"/>
      <c r="T22" s="44"/>
      <c r="U22" s="42"/>
      <c r="V22" s="42" t="s">
        <v>751</v>
      </c>
    </row>
    <row r="23" spans="1:22" ht="12.75">
      <c r="A23" s="43" t="s">
        <v>689</v>
      </c>
      <c r="B23" s="72" t="s">
        <v>752</v>
      </c>
      <c r="C23" s="43" t="s">
        <v>386</v>
      </c>
      <c r="D23" s="74"/>
      <c r="E23" s="43"/>
      <c r="F23" s="43"/>
      <c r="G23" s="43" t="s">
        <v>1298</v>
      </c>
      <c r="H23" s="43" t="s">
        <v>753</v>
      </c>
      <c r="I23" s="34" t="s">
        <v>754</v>
      </c>
      <c r="J23" s="43" t="s">
        <v>755</v>
      </c>
      <c r="K23" s="74" t="s">
        <v>387</v>
      </c>
      <c r="L23" s="74"/>
      <c r="M23" s="44"/>
      <c r="N23" s="44"/>
      <c r="O23" s="44"/>
      <c r="P23" s="44"/>
      <c r="Q23" s="44"/>
      <c r="R23" s="44"/>
      <c r="S23" s="44"/>
      <c r="T23" s="44"/>
      <c r="U23" s="42"/>
      <c r="V23" s="42"/>
    </row>
    <row r="24" spans="1:22" ht="12.75">
      <c r="A24" s="43"/>
      <c r="B24" s="72"/>
      <c r="C24" s="43"/>
      <c r="D24" s="44"/>
      <c r="E24" s="60"/>
      <c r="F24" s="60"/>
      <c r="G24" s="43"/>
      <c r="H24" s="43"/>
      <c r="I24" s="34"/>
      <c r="J24" s="43"/>
      <c r="K24" s="44"/>
      <c r="L24" s="44"/>
      <c r="M24" s="44"/>
      <c r="N24" s="44"/>
      <c r="O24" s="44"/>
      <c r="P24" s="44"/>
      <c r="Q24" s="44"/>
      <c r="R24" s="44"/>
      <c r="S24" s="44"/>
      <c r="T24" s="44"/>
      <c r="U24" s="42"/>
      <c r="V24" s="42"/>
    </row>
    <row r="25" spans="1:22" ht="12.75">
      <c r="A25" s="43"/>
      <c r="B25" s="72"/>
      <c r="C25" s="43"/>
      <c r="D25" s="44"/>
      <c r="E25" s="60"/>
      <c r="F25" s="60"/>
      <c r="G25" s="43"/>
      <c r="H25" s="43"/>
      <c r="I25" s="34"/>
      <c r="J25" s="43"/>
      <c r="K25" s="44"/>
      <c r="L25" s="44"/>
      <c r="M25" s="44"/>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hyperlinks>
    <hyperlink ref="D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5" r:id="rId13"/>
    <hyperlink ref="B16" r:id="rId14"/>
    <hyperlink ref="B17" r:id="rId15"/>
    <hyperlink ref="B18" r:id="rId16"/>
    <hyperlink ref="B19" r:id="rId17"/>
    <hyperlink ref="B20" r:id="rId18"/>
    <hyperlink ref="B21" r:id="rId19"/>
    <hyperlink ref="B22" r:id="rId20"/>
    <hyperlink ref="B23" r:id="rId21"/>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'Overview Designated Local Conte'!$D$62:$D$65</xm:f>
          </x14:formula1>
          <xm:sqref>A3:A1001</xm:sqref>
        </x14:dataValidation>
        <x14:dataValidation type="list" allowBlank="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32"/>
  <sheetViews>
    <sheetView zoomScale="80" zoomScaleNormal="80" workbookViewId="0">
      <pane xSplit="2" ySplit="2" topLeftCell="C3" activePane="bottomRight" state="frozen"/>
      <selection pane="topRight" activeCell="C1" sqref="C1"/>
      <selection pane="bottomLeft" activeCell="A3" sqref="A3"/>
      <selection pane="bottomRight" activeCell="E1" sqref="E1:E1048576"/>
    </sheetView>
  </sheetViews>
  <sheetFormatPr defaultColWidth="14.42578125" defaultRowHeight="15.75" customHeight="1"/>
  <cols>
    <col min="1" max="1" width="57.85546875" style="58" customWidth="1"/>
    <col min="2" max="2" width="25" style="58" bestFit="1" customWidth="1"/>
    <col min="3" max="3" width="29.28515625" style="58" bestFit="1" customWidth="1"/>
    <col min="4" max="4" width="22.140625" style="73" bestFit="1" customWidth="1"/>
    <col min="5" max="5" width="15" style="58" bestFit="1" customWidth="1"/>
    <col min="6" max="6" width="25.7109375" style="58" bestFit="1" customWidth="1"/>
    <col min="7" max="7" width="29.140625" style="58" bestFit="1" customWidth="1"/>
    <col min="8" max="8" width="21.5703125" style="58" bestFit="1" customWidth="1"/>
    <col min="9" max="9" width="33" style="58" bestFit="1" customWidth="1"/>
    <col min="10" max="10" width="13.5703125" style="58" bestFit="1" customWidth="1"/>
    <col min="11" max="11" width="23.140625" style="58" bestFit="1" customWidth="1"/>
    <col min="12" max="12" width="9.85546875" style="58" bestFit="1" customWidth="1"/>
    <col min="13" max="13" width="10.7109375" style="58" bestFit="1" customWidth="1"/>
    <col min="14" max="14" width="9.28515625" style="58" bestFit="1" customWidth="1"/>
    <col min="15" max="15" width="11" style="58" bestFit="1" customWidth="1"/>
    <col min="16" max="16" width="10.140625" style="58" bestFit="1" customWidth="1"/>
    <col min="17" max="17" width="8.85546875" style="58" bestFit="1" customWidth="1"/>
    <col min="18" max="18" width="10" style="58" bestFit="1" customWidth="1"/>
    <col min="19" max="19" width="8.7109375" style="58" bestFit="1" customWidth="1"/>
    <col min="20" max="20" width="8.85546875" style="58" bestFit="1" customWidth="1"/>
    <col min="21" max="21" width="30.85546875" style="58" bestFit="1" customWidth="1"/>
    <col min="22" max="22" width="103" style="58" bestFit="1" customWidth="1"/>
    <col min="23" max="16384" width="14.42578125" style="58"/>
  </cols>
  <sheetData>
    <row r="1" spans="1:29" ht="12.75">
      <c r="A1" s="37" t="s">
        <v>13</v>
      </c>
      <c r="B1" s="71"/>
      <c r="C1" s="71"/>
      <c r="D1" s="36" t="s">
        <v>396</v>
      </c>
      <c r="E1" s="71"/>
      <c r="F1" s="71"/>
      <c r="G1" s="71" t="s">
        <v>396</v>
      </c>
      <c r="H1" s="71"/>
      <c r="I1" s="71"/>
      <c r="J1" s="71"/>
      <c r="K1" s="71"/>
      <c r="L1" s="38"/>
      <c r="M1" s="38"/>
      <c r="N1" s="38"/>
      <c r="O1" s="38"/>
      <c r="P1" s="38"/>
      <c r="Q1" s="38"/>
      <c r="R1" s="38"/>
      <c r="S1" s="38"/>
      <c r="T1" s="38"/>
      <c r="U1" s="38"/>
      <c r="V1" s="38"/>
    </row>
    <row r="2" spans="1:29" ht="12.75">
      <c r="A2" s="39" t="s">
        <v>28</v>
      </c>
      <c r="B2" s="40" t="s">
        <v>397</v>
      </c>
      <c r="C2" s="40" t="s">
        <v>398</v>
      </c>
      <c r="D2" s="40" t="s">
        <v>399</v>
      </c>
      <c r="E2" s="40" t="s">
        <v>400</v>
      </c>
      <c r="F2" s="40" t="s">
        <v>401</v>
      </c>
      <c r="G2" s="40" t="s">
        <v>402</v>
      </c>
      <c r="H2" s="40" t="s">
        <v>403</v>
      </c>
      <c r="I2" s="40" t="s">
        <v>404</v>
      </c>
      <c r="J2" s="40" t="s">
        <v>405</v>
      </c>
      <c r="K2" s="40" t="s">
        <v>406</v>
      </c>
      <c r="L2" s="40" t="s">
        <v>407</v>
      </c>
      <c r="M2" s="40" t="s">
        <v>408</v>
      </c>
      <c r="N2" s="40" t="s">
        <v>409</v>
      </c>
      <c r="O2" s="40" t="s">
        <v>410</v>
      </c>
      <c r="P2" s="41" t="s">
        <v>411</v>
      </c>
      <c r="Q2" s="41" t="s">
        <v>412</v>
      </c>
      <c r="R2" s="41" t="s">
        <v>413</v>
      </c>
      <c r="S2" s="41" t="s">
        <v>414</v>
      </c>
      <c r="T2" s="41" t="s">
        <v>415</v>
      </c>
      <c r="U2" s="40" t="s">
        <v>416</v>
      </c>
      <c r="V2" s="40" t="s">
        <v>417</v>
      </c>
    </row>
    <row r="3" spans="1:29" ht="12.75">
      <c r="A3" s="43"/>
      <c r="B3" s="72" t="s">
        <v>756</v>
      </c>
      <c r="C3" s="43" t="s">
        <v>393</v>
      </c>
      <c r="E3" s="60"/>
      <c r="F3" s="60"/>
      <c r="G3" s="43" t="s">
        <v>424</v>
      </c>
      <c r="H3" s="43" t="s">
        <v>757</v>
      </c>
      <c r="I3" s="34" t="s">
        <v>758</v>
      </c>
      <c r="J3" s="43" t="s">
        <v>759</v>
      </c>
      <c r="K3" s="44"/>
      <c r="L3" s="44"/>
      <c r="M3" s="44"/>
      <c r="N3" s="44"/>
      <c r="O3" s="44"/>
      <c r="P3" s="44"/>
      <c r="Q3" s="44"/>
      <c r="R3" s="44"/>
      <c r="S3" s="44"/>
      <c r="T3" s="44"/>
      <c r="V3" s="58" t="s">
        <v>760</v>
      </c>
    </row>
    <row r="4" spans="1:29" ht="12.75">
      <c r="A4" s="43" t="s">
        <v>163</v>
      </c>
      <c r="B4" s="72" t="s">
        <v>761</v>
      </c>
      <c r="C4" s="43" t="s">
        <v>386</v>
      </c>
      <c r="D4" s="74">
        <f>2021-2001</f>
        <v>20</v>
      </c>
      <c r="E4" s="43">
        <v>2</v>
      </c>
      <c r="F4" s="43" t="s">
        <v>389</v>
      </c>
      <c r="G4" s="43" t="s">
        <v>429</v>
      </c>
      <c r="H4" s="43" t="s">
        <v>641</v>
      </c>
      <c r="I4" s="34" t="s">
        <v>642</v>
      </c>
      <c r="J4" s="43" t="s">
        <v>643</v>
      </c>
      <c r="K4" s="74"/>
      <c r="L4" s="74" t="s">
        <v>388</v>
      </c>
      <c r="M4" s="44" t="s">
        <v>388</v>
      </c>
      <c r="N4" s="44"/>
      <c r="O4" s="44"/>
      <c r="P4" s="44"/>
      <c r="Q4" s="44"/>
      <c r="R4" s="44"/>
      <c r="S4" s="44"/>
      <c r="T4" s="44"/>
      <c r="U4" s="42"/>
      <c r="V4" s="42" t="s">
        <v>762</v>
      </c>
    </row>
    <row r="5" spans="1:29" ht="12.75">
      <c r="A5" s="43" t="s">
        <v>163</v>
      </c>
      <c r="B5" s="72" t="s">
        <v>763</v>
      </c>
      <c r="C5" s="43" t="s">
        <v>394</v>
      </c>
      <c r="D5" s="74"/>
      <c r="E5" s="43"/>
      <c r="F5" s="43"/>
      <c r="G5" s="43" t="s">
        <v>764</v>
      </c>
      <c r="H5" s="43" t="s">
        <v>765</v>
      </c>
      <c r="I5" s="34" t="s">
        <v>766</v>
      </c>
      <c r="J5" s="43" t="s">
        <v>767</v>
      </c>
      <c r="K5" s="74"/>
      <c r="L5" s="74"/>
      <c r="M5" s="44"/>
      <c r="N5" s="44"/>
      <c r="O5" s="44"/>
      <c r="P5" s="44"/>
      <c r="Q5" s="44"/>
      <c r="R5" s="44"/>
      <c r="S5" s="44"/>
      <c r="T5" s="44"/>
      <c r="U5" s="58" t="s">
        <v>768</v>
      </c>
      <c r="V5" s="42" t="s">
        <v>769</v>
      </c>
    </row>
    <row r="6" spans="1:29" ht="12.75">
      <c r="A6" s="43" t="s">
        <v>163</v>
      </c>
      <c r="B6" s="72" t="s">
        <v>770</v>
      </c>
      <c r="C6" s="43" t="s">
        <v>393</v>
      </c>
      <c r="E6" s="60"/>
      <c r="F6" s="60"/>
      <c r="G6" s="43" t="s">
        <v>424</v>
      </c>
      <c r="H6" s="43" t="s">
        <v>771</v>
      </c>
      <c r="I6" s="34" t="s">
        <v>772</v>
      </c>
      <c r="J6" s="43"/>
      <c r="K6" s="44"/>
      <c r="L6" s="44"/>
      <c r="M6" s="44"/>
      <c r="N6" s="44"/>
      <c r="O6" s="44"/>
      <c r="P6" s="44"/>
      <c r="Q6" s="44"/>
      <c r="R6" s="44"/>
      <c r="S6" s="44"/>
      <c r="T6" s="44"/>
      <c r="V6" s="42" t="s">
        <v>773</v>
      </c>
    </row>
    <row r="7" spans="1:29" ht="12.75">
      <c r="A7" s="43" t="s">
        <v>163</v>
      </c>
      <c r="B7" s="72" t="s">
        <v>774</v>
      </c>
      <c r="C7" s="43" t="s">
        <v>386</v>
      </c>
      <c r="D7" s="44"/>
      <c r="E7" s="42">
        <v>1</v>
      </c>
      <c r="F7" s="42" t="s">
        <v>389</v>
      </c>
      <c r="G7" s="43" t="s">
        <v>775</v>
      </c>
      <c r="H7" s="43" t="s">
        <v>776</v>
      </c>
      <c r="I7" s="34" t="s">
        <v>777</v>
      </c>
      <c r="J7" s="43" t="s">
        <v>778</v>
      </c>
      <c r="K7" s="42"/>
      <c r="L7" s="44"/>
      <c r="M7" s="44"/>
      <c r="N7" s="42" t="s">
        <v>388</v>
      </c>
      <c r="O7" s="42"/>
      <c r="P7" s="42"/>
      <c r="Q7" s="42"/>
      <c r="R7" s="42"/>
      <c r="S7" s="42" t="s">
        <v>388</v>
      </c>
      <c r="T7" s="42"/>
      <c r="U7" s="42" t="s">
        <v>779</v>
      </c>
      <c r="V7" s="42" t="s">
        <v>780</v>
      </c>
      <c r="W7" s="42"/>
      <c r="X7" s="42"/>
      <c r="Y7" s="42"/>
      <c r="Z7" s="42"/>
      <c r="AA7" s="42"/>
      <c r="AB7" s="42"/>
      <c r="AC7" s="42"/>
    </row>
    <row r="8" spans="1:29" ht="12.75">
      <c r="A8" s="43" t="s">
        <v>167</v>
      </c>
      <c r="B8" s="72" t="s">
        <v>781</v>
      </c>
      <c r="C8" s="43" t="s">
        <v>386</v>
      </c>
      <c r="D8" s="74"/>
      <c r="E8" s="43"/>
      <c r="F8" s="43"/>
      <c r="G8" s="43"/>
      <c r="H8" s="43" t="s">
        <v>782</v>
      </c>
      <c r="I8" s="34" t="s">
        <v>783</v>
      </c>
      <c r="J8" s="43" t="s">
        <v>784</v>
      </c>
      <c r="K8" s="74"/>
      <c r="L8" s="74" t="s">
        <v>388</v>
      </c>
      <c r="M8" s="44"/>
      <c r="N8" s="44"/>
      <c r="O8" s="44"/>
      <c r="P8" s="44"/>
      <c r="Q8" s="44"/>
      <c r="R8" s="44"/>
      <c r="S8" s="44"/>
      <c r="T8" s="44"/>
      <c r="V8" s="42"/>
    </row>
    <row r="9" spans="1:29" ht="12.75">
      <c r="A9" s="43" t="s">
        <v>167</v>
      </c>
      <c r="B9" s="72" t="s">
        <v>785</v>
      </c>
      <c r="C9" s="43" t="s">
        <v>386</v>
      </c>
      <c r="E9" s="42"/>
      <c r="F9" s="60"/>
      <c r="G9" s="43"/>
      <c r="H9" s="43"/>
      <c r="I9" s="34" t="s">
        <v>786</v>
      </c>
      <c r="J9" s="59" t="s">
        <v>787</v>
      </c>
      <c r="K9" s="44"/>
      <c r="L9" s="44"/>
      <c r="M9" s="44"/>
      <c r="N9" s="44"/>
      <c r="O9" s="44" t="s">
        <v>388</v>
      </c>
      <c r="P9" s="44"/>
      <c r="Q9" s="44"/>
      <c r="R9" s="44"/>
      <c r="S9" s="44"/>
      <c r="T9" s="44"/>
      <c r="V9" s="75"/>
      <c r="W9" s="75"/>
    </row>
    <row r="10" spans="1:29" ht="12.75">
      <c r="A10" s="43" t="s">
        <v>167</v>
      </c>
      <c r="B10" s="72" t="s">
        <v>788</v>
      </c>
      <c r="C10" s="43" t="s">
        <v>386</v>
      </c>
      <c r="D10" s="73">
        <f>2021-2002</f>
        <v>19</v>
      </c>
      <c r="E10" s="42">
        <v>1</v>
      </c>
      <c r="F10" s="60"/>
      <c r="G10" s="43" t="s">
        <v>508</v>
      </c>
      <c r="H10" s="43" t="s">
        <v>789</v>
      </c>
      <c r="I10" s="34" t="s">
        <v>790</v>
      </c>
      <c r="J10" s="43" t="s">
        <v>791</v>
      </c>
      <c r="K10" s="44"/>
      <c r="L10" s="44"/>
      <c r="M10" s="44" t="s">
        <v>388</v>
      </c>
      <c r="N10" s="44"/>
      <c r="O10" s="44"/>
      <c r="P10" s="44"/>
      <c r="Q10" s="44"/>
      <c r="R10" s="44"/>
      <c r="S10" s="44"/>
      <c r="T10" s="44" t="s">
        <v>388</v>
      </c>
      <c r="V10" s="58" t="s">
        <v>792</v>
      </c>
    </row>
    <row r="11" spans="1:29" ht="12.75">
      <c r="A11" s="43" t="s">
        <v>167</v>
      </c>
      <c r="B11" s="72" t="s">
        <v>793</v>
      </c>
      <c r="C11" s="43" t="s">
        <v>386</v>
      </c>
      <c r="E11" s="42"/>
      <c r="F11" s="60"/>
      <c r="G11" s="43"/>
      <c r="H11" s="43"/>
      <c r="I11" s="34" t="s">
        <v>794</v>
      </c>
      <c r="J11" s="43" t="s">
        <v>795</v>
      </c>
      <c r="K11" s="44"/>
      <c r="L11" s="44" t="s">
        <v>388</v>
      </c>
      <c r="M11" s="44"/>
      <c r="N11" s="44"/>
      <c r="O11" s="44"/>
      <c r="P11" s="44" t="s">
        <v>388</v>
      </c>
      <c r="Q11" s="44"/>
      <c r="R11" s="44"/>
      <c r="S11" s="44" t="s">
        <v>388</v>
      </c>
      <c r="T11" s="44"/>
      <c r="V11" s="42"/>
    </row>
    <row r="12" spans="1:29" ht="12.75">
      <c r="A12" s="43" t="s">
        <v>167</v>
      </c>
      <c r="B12" s="72" t="s">
        <v>796</v>
      </c>
      <c r="C12" s="43" t="s">
        <v>390</v>
      </c>
      <c r="E12" s="42"/>
      <c r="F12" s="60"/>
      <c r="G12" s="43"/>
      <c r="H12" s="43" t="s">
        <v>797</v>
      </c>
      <c r="I12" s="34" t="s">
        <v>798</v>
      </c>
      <c r="J12" s="43" t="s">
        <v>799</v>
      </c>
      <c r="K12" s="44"/>
      <c r="L12" s="44"/>
      <c r="M12" s="44" t="s">
        <v>388</v>
      </c>
      <c r="N12" s="44"/>
      <c r="O12" s="44"/>
      <c r="P12" s="44"/>
      <c r="Q12" s="44"/>
      <c r="R12" s="44"/>
      <c r="S12" s="44"/>
      <c r="T12" s="44"/>
      <c r="V12" s="42"/>
    </row>
    <row r="13" spans="1:29" ht="12.75">
      <c r="A13" s="43" t="s">
        <v>167</v>
      </c>
      <c r="B13" s="72" t="s">
        <v>800</v>
      </c>
      <c r="C13" s="43" t="s">
        <v>386</v>
      </c>
      <c r="D13" s="73">
        <f>2021-1966</f>
        <v>55</v>
      </c>
      <c r="E13" s="42"/>
      <c r="F13" s="60"/>
      <c r="G13" s="43" t="s">
        <v>424</v>
      </c>
      <c r="H13" s="43" t="s">
        <v>801</v>
      </c>
      <c r="I13" s="34" t="s">
        <v>802</v>
      </c>
      <c r="J13" s="43" t="s">
        <v>803</v>
      </c>
      <c r="K13" s="44"/>
      <c r="L13" s="44"/>
      <c r="M13" s="44" t="s">
        <v>388</v>
      </c>
      <c r="N13" s="44"/>
      <c r="O13" s="44"/>
      <c r="P13" s="44"/>
      <c r="Q13" s="44"/>
      <c r="R13" s="44"/>
      <c r="S13" s="44"/>
      <c r="T13" s="44"/>
    </row>
    <row r="14" spans="1:29" ht="12.75">
      <c r="A14" s="43" t="s">
        <v>167</v>
      </c>
      <c r="B14" s="72" t="s">
        <v>804</v>
      </c>
      <c r="C14" s="43" t="s">
        <v>386</v>
      </c>
      <c r="D14" s="74"/>
      <c r="E14" s="43"/>
      <c r="F14" s="43"/>
      <c r="G14" s="43"/>
      <c r="H14" s="43" t="s">
        <v>805</v>
      </c>
      <c r="I14" s="34" t="s">
        <v>806</v>
      </c>
      <c r="J14" s="43" t="s">
        <v>807</v>
      </c>
      <c r="K14" s="74"/>
      <c r="L14" s="74"/>
      <c r="M14" s="44" t="s">
        <v>388</v>
      </c>
      <c r="N14" s="44"/>
      <c r="O14" s="44"/>
      <c r="P14" s="44"/>
      <c r="Q14" s="44"/>
      <c r="R14" s="44"/>
      <c r="S14" s="44"/>
      <c r="T14" s="44"/>
      <c r="V14" s="42"/>
    </row>
    <row r="15" spans="1:29" ht="12.75">
      <c r="A15" s="43" t="s">
        <v>157</v>
      </c>
      <c r="B15" s="72" t="s">
        <v>808</v>
      </c>
      <c r="C15" s="43" t="s">
        <v>386</v>
      </c>
      <c r="D15" s="44">
        <f>2021-1998</f>
        <v>23</v>
      </c>
      <c r="E15" s="60">
        <v>1</v>
      </c>
      <c r="F15" s="60" t="s">
        <v>389</v>
      </c>
      <c r="G15" s="43" t="s">
        <v>508</v>
      </c>
      <c r="H15" s="43" t="s">
        <v>809</v>
      </c>
      <c r="I15" s="34" t="s">
        <v>810</v>
      </c>
      <c r="J15" s="43" t="s">
        <v>811</v>
      </c>
      <c r="K15" s="44"/>
      <c r="L15" s="44"/>
      <c r="M15" s="44" t="s">
        <v>388</v>
      </c>
      <c r="N15" s="44"/>
      <c r="O15" s="44"/>
      <c r="P15" s="44"/>
      <c r="Q15" s="44"/>
      <c r="R15" s="44"/>
      <c r="S15" s="44"/>
      <c r="T15" s="44"/>
      <c r="V15" s="42" t="s">
        <v>812</v>
      </c>
    </row>
    <row r="16" spans="1:29" ht="12.75">
      <c r="A16" s="43" t="s">
        <v>161</v>
      </c>
      <c r="B16" s="72" t="s">
        <v>813</v>
      </c>
      <c r="C16" s="43" t="s">
        <v>386</v>
      </c>
      <c r="D16" s="44">
        <f>2021-1972</f>
        <v>49</v>
      </c>
      <c r="E16" s="60"/>
      <c r="F16" s="60"/>
      <c r="G16" s="43" t="s">
        <v>424</v>
      </c>
      <c r="H16" s="43" t="s">
        <v>814</v>
      </c>
      <c r="I16" s="34" t="s">
        <v>815</v>
      </c>
      <c r="J16" s="43" t="s">
        <v>816</v>
      </c>
      <c r="K16" s="44"/>
      <c r="L16" s="44"/>
      <c r="M16" s="44"/>
      <c r="N16" s="44"/>
      <c r="O16" s="44"/>
      <c r="P16" s="44"/>
      <c r="Q16" s="44"/>
      <c r="R16" s="44"/>
      <c r="S16" s="44"/>
      <c r="T16" s="44"/>
      <c r="U16" s="58" t="s">
        <v>817</v>
      </c>
      <c r="V16" s="42" t="s">
        <v>818</v>
      </c>
    </row>
    <row r="17" spans="1:22" ht="12.75">
      <c r="A17" s="43" t="s">
        <v>161</v>
      </c>
      <c r="B17" s="72" t="s">
        <v>819</v>
      </c>
      <c r="C17" s="43" t="s">
        <v>386</v>
      </c>
      <c r="D17" s="74">
        <f>2021-1974</f>
        <v>47</v>
      </c>
      <c r="E17" s="43"/>
      <c r="F17" s="43"/>
      <c r="G17" s="43" t="s">
        <v>424</v>
      </c>
      <c r="H17" s="43" t="s">
        <v>820</v>
      </c>
      <c r="I17" s="34" t="s">
        <v>821</v>
      </c>
      <c r="J17" s="43" t="s">
        <v>822</v>
      </c>
      <c r="K17" s="74"/>
      <c r="L17" s="74" t="s">
        <v>388</v>
      </c>
      <c r="M17" s="44" t="s">
        <v>388</v>
      </c>
      <c r="N17" s="44"/>
      <c r="O17" s="44" t="s">
        <v>388</v>
      </c>
      <c r="P17" s="44" t="s">
        <v>388</v>
      </c>
      <c r="Q17" s="44" t="s">
        <v>388</v>
      </c>
      <c r="R17" s="44" t="s">
        <v>388</v>
      </c>
      <c r="S17" s="44" t="s">
        <v>388</v>
      </c>
      <c r="T17" s="44" t="s">
        <v>388</v>
      </c>
      <c r="U17" s="42"/>
      <c r="V17" s="42"/>
    </row>
    <row r="18" spans="1:22" ht="12.75">
      <c r="A18" s="43" t="s">
        <v>165</v>
      </c>
      <c r="B18" s="72" t="s">
        <v>823</v>
      </c>
      <c r="C18" s="43" t="s">
        <v>386</v>
      </c>
      <c r="E18" s="60">
        <v>1</v>
      </c>
      <c r="F18" s="60"/>
      <c r="G18" s="43"/>
      <c r="H18" s="43" t="s">
        <v>824</v>
      </c>
      <c r="I18" s="34" t="s">
        <v>825</v>
      </c>
      <c r="J18" s="43" t="s">
        <v>826</v>
      </c>
      <c r="K18" s="44"/>
      <c r="L18" s="44"/>
      <c r="M18" s="44"/>
      <c r="N18" s="44"/>
      <c r="O18" s="44"/>
      <c r="P18" s="44"/>
      <c r="Q18" s="44"/>
      <c r="R18" s="44"/>
      <c r="S18" s="44"/>
      <c r="T18" s="44"/>
      <c r="V18" s="42"/>
    </row>
    <row r="19" spans="1:22" ht="12.75">
      <c r="A19" s="43" t="s">
        <v>165</v>
      </c>
      <c r="B19" s="72" t="s">
        <v>827</v>
      </c>
      <c r="C19" s="43" t="s">
        <v>386</v>
      </c>
      <c r="D19" s="44"/>
      <c r="E19" s="60">
        <v>4</v>
      </c>
      <c r="F19" s="60" t="s">
        <v>385</v>
      </c>
      <c r="G19" s="43" t="s">
        <v>502</v>
      </c>
      <c r="H19" s="43" t="s">
        <v>828</v>
      </c>
      <c r="I19" s="34" t="s">
        <v>829</v>
      </c>
      <c r="J19" s="43" t="s">
        <v>830</v>
      </c>
      <c r="K19" s="44"/>
      <c r="L19" s="44" t="s">
        <v>388</v>
      </c>
      <c r="M19" s="44" t="s">
        <v>388</v>
      </c>
      <c r="N19" s="44"/>
      <c r="O19" s="44"/>
      <c r="P19" s="44"/>
      <c r="Q19" s="44"/>
      <c r="R19" s="44"/>
      <c r="S19" s="44"/>
      <c r="T19" s="44"/>
      <c r="V19" s="42"/>
    </row>
    <row r="20" spans="1:22" ht="12.75">
      <c r="A20" s="43" t="s">
        <v>165</v>
      </c>
      <c r="B20" s="72" t="s">
        <v>831</v>
      </c>
      <c r="C20" s="43" t="s">
        <v>386</v>
      </c>
      <c r="D20" s="74"/>
      <c r="E20" s="43"/>
      <c r="F20" s="43"/>
      <c r="G20" s="43" t="s">
        <v>424</v>
      </c>
      <c r="H20" s="43" t="s">
        <v>832</v>
      </c>
      <c r="I20" s="34" t="s">
        <v>833</v>
      </c>
      <c r="J20" s="43" t="s">
        <v>834</v>
      </c>
      <c r="K20" s="74"/>
      <c r="L20" s="74"/>
      <c r="M20" s="44" t="s">
        <v>388</v>
      </c>
      <c r="N20" s="44"/>
      <c r="O20" s="44"/>
      <c r="P20" s="44"/>
      <c r="Q20" s="44"/>
      <c r="R20" s="44"/>
      <c r="S20" s="44"/>
      <c r="T20" s="44"/>
      <c r="V20" s="42"/>
    </row>
    <row r="21" spans="1:22" ht="12.75">
      <c r="A21" s="43" t="s">
        <v>165</v>
      </c>
      <c r="B21" s="72" t="s">
        <v>835</v>
      </c>
      <c r="C21" s="43" t="s">
        <v>386</v>
      </c>
      <c r="E21" s="60"/>
      <c r="F21" s="60"/>
      <c r="G21" s="43"/>
      <c r="H21" s="43"/>
      <c r="I21" s="34" t="s">
        <v>836</v>
      </c>
      <c r="J21" s="43" t="s">
        <v>837</v>
      </c>
      <c r="K21" s="44"/>
      <c r="L21" s="44"/>
      <c r="M21" s="44"/>
      <c r="N21" s="44"/>
      <c r="O21" s="44"/>
      <c r="P21" s="44"/>
      <c r="Q21" s="44"/>
      <c r="R21" s="44"/>
      <c r="S21" s="44"/>
      <c r="T21" s="44"/>
      <c r="V21" s="42"/>
    </row>
    <row r="22" spans="1:22" ht="12.75">
      <c r="A22" s="43"/>
      <c r="B22" s="72"/>
      <c r="C22" s="43"/>
      <c r="D22" s="74"/>
      <c r="E22" s="43"/>
      <c r="F22" s="43"/>
      <c r="G22" s="43"/>
      <c r="H22" s="43"/>
      <c r="I22" s="34"/>
      <c r="J22" s="43"/>
      <c r="K22" s="74"/>
      <c r="L22" s="74"/>
      <c r="M22" s="44"/>
      <c r="N22" s="44"/>
      <c r="O22" s="44"/>
      <c r="P22" s="44"/>
      <c r="Q22" s="44"/>
      <c r="R22" s="44"/>
      <c r="S22" s="44"/>
      <c r="T22" s="44"/>
      <c r="U22" s="42"/>
      <c r="V22" s="42"/>
    </row>
    <row r="23" spans="1:22" ht="12.75">
      <c r="A23" s="43"/>
      <c r="B23" s="72"/>
      <c r="C23" s="43"/>
      <c r="D23" s="74"/>
      <c r="E23" s="43"/>
      <c r="F23" s="43"/>
      <c r="G23" s="43"/>
      <c r="H23" s="43"/>
      <c r="I23" s="34"/>
      <c r="J23" s="43"/>
      <c r="K23" s="74"/>
      <c r="L23" s="74"/>
      <c r="M23" s="44"/>
      <c r="N23" s="44"/>
      <c r="O23" s="44"/>
      <c r="P23" s="44"/>
      <c r="Q23" s="44"/>
      <c r="R23" s="44"/>
      <c r="S23" s="44"/>
      <c r="T23" s="44"/>
      <c r="U23" s="42"/>
      <c r="V23" s="42"/>
    </row>
    <row r="24" spans="1:22" ht="12.75">
      <c r="A24" s="43"/>
      <c r="B24" s="72"/>
      <c r="C24" s="43"/>
      <c r="D24" s="44"/>
      <c r="E24" s="60"/>
      <c r="F24" s="60"/>
      <c r="G24" s="43"/>
      <c r="H24" s="43"/>
      <c r="I24" s="34"/>
      <c r="J24" s="43"/>
      <c r="K24" s="44"/>
      <c r="L24" s="44"/>
      <c r="M24" s="44"/>
      <c r="N24" s="44"/>
      <c r="O24" s="44"/>
      <c r="P24" s="44"/>
      <c r="Q24" s="44"/>
      <c r="R24" s="44"/>
      <c r="S24" s="44"/>
      <c r="T24" s="44"/>
      <c r="U24" s="42"/>
      <c r="V24" s="42"/>
    </row>
    <row r="25" spans="1:22" ht="12.75">
      <c r="A25" s="43"/>
      <c r="B25" s="72"/>
      <c r="C25" s="43"/>
      <c r="D25" s="44"/>
      <c r="E25" s="60"/>
      <c r="F25" s="60"/>
      <c r="G25" s="43"/>
      <c r="H25" s="43"/>
      <c r="I25" s="34"/>
      <c r="J25" s="43"/>
      <c r="K25" s="44"/>
      <c r="L25" s="44"/>
      <c r="M25" s="44"/>
      <c r="N25" s="44"/>
      <c r="O25" s="44"/>
      <c r="P25" s="44"/>
      <c r="Q25" s="44"/>
      <c r="R25" s="44"/>
      <c r="S25" s="44"/>
      <c r="T25" s="44"/>
    </row>
    <row r="26" spans="1:22" ht="12.75">
      <c r="A26" s="43"/>
      <c r="B26" s="72"/>
      <c r="C26" s="43"/>
      <c r="E26" s="60"/>
      <c r="F26" s="60"/>
      <c r="G26" s="43"/>
      <c r="H26" s="43"/>
      <c r="I26" s="34"/>
      <c r="J26" s="43"/>
      <c r="K26" s="44"/>
      <c r="L26" s="44"/>
      <c r="M26" s="44"/>
      <c r="N26" s="44"/>
      <c r="O26" s="44"/>
      <c r="P26" s="44"/>
      <c r="Q26" s="44"/>
      <c r="R26" s="44"/>
      <c r="S26" s="44"/>
      <c r="T26" s="44"/>
      <c r="V26" s="42"/>
    </row>
    <row r="27" spans="1:22" ht="12.75">
      <c r="A27" s="43"/>
      <c r="B27" s="72"/>
      <c r="C27" s="43"/>
      <c r="D27" s="44"/>
      <c r="E27" s="60"/>
      <c r="F27" s="60"/>
      <c r="G27" s="43"/>
      <c r="H27" s="43"/>
      <c r="I27" s="34"/>
      <c r="J27" s="43"/>
      <c r="K27" s="44"/>
      <c r="L27" s="44"/>
      <c r="M27" s="44"/>
      <c r="N27" s="44"/>
      <c r="O27" s="44"/>
      <c r="P27" s="44"/>
      <c r="Q27" s="44"/>
      <c r="R27" s="44"/>
      <c r="S27" s="44"/>
      <c r="T27" s="44"/>
      <c r="V27" s="42"/>
    </row>
    <row r="28" spans="1:22" ht="12.75">
      <c r="A28" s="43"/>
      <c r="B28" s="72"/>
      <c r="C28" s="43"/>
      <c r="D28" s="74"/>
      <c r="E28" s="43"/>
      <c r="F28" s="43"/>
      <c r="G28" s="43"/>
      <c r="H28" s="43"/>
      <c r="I28" s="34"/>
      <c r="J28" s="43"/>
      <c r="K28" s="74"/>
      <c r="L28" s="74"/>
      <c r="M28" s="44"/>
      <c r="N28" s="44"/>
      <c r="O28" s="44"/>
      <c r="P28" s="44"/>
      <c r="Q28" s="44"/>
      <c r="R28" s="44"/>
      <c r="S28" s="44"/>
      <c r="T28" s="44"/>
      <c r="U28" s="42"/>
      <c r="V28" s="42"/>
    </row>
    <row r="29" spans="1:22" ht="12.75">
      <c r="A29" s="43"/>
      <c r="B29" s="72"/>
      <c r="C29" s="43"/>
      <c r="E29" s="60"/>
      <c r="F29" s="60"/>
      <c r="G29" s="43"/>
      <c r="H29" s="43"/>
      <c r="I29" s="34"/>
      <c r="J29" s="43"/>
      <c r="K29" s="44"/>
      <c r="L29" s="44"/>
      <c r="M29" s="44"/>
      <c r="N29" s="44"/>
      <c r="O29" s="44"/>
      <c r="P29" s="44"/>
      <c r="Q29" s="44"/>
      <c r="R29" s="44"/>
      <c r="S29" s="44"/>
      <c r="T29" s="44"/>
      <c r="V29" s="42"/>
    </row>
    <row r="30" spans="1:22" ht="12.75">
      <c r="A30" s="43"/>
      <c r="B30" s="72"/>
      <c r="C30" s="43"/>
      <c r="E30" s="60"/>
      <c r="F30" s="60"/>
      <c r="G30" s="43"/>
      <c r="H30" s="43"/>
      <c r="I30" s="34"/>
      <c r="J30" s="43"/>
      <c r="K30" s="44"/>
      <c r="L30" s="44"/>
      <c r="M30" s="44"/>
      <c r="N30" s="44"/>
      <c r="O30" s="44"/>
      <c r="P30" s="44"/>
      <c r="Q30" s="44"/>
      <c r="R30" s="44"/>
      <c r="S30" s="44"/>
      <c r="T30" s="44"/>
      <c r="V30" s="42"/>
    </row>
    <row r="31" spans="1:22" ht="12.75">
      <c r="A31" s="43"/>
      <c r="B31" s="72"/>
      <c r="C31" s="43"/>
      <c r="E31" s="60"/>
      <c r="F31" s="60"/>
      <c r="G31" s="43"/>
      <c r="H31" s="43"/>
      <c r="I31" s="34"/>
      <c r="J31" s="43"/>
      <c r="K31" s="44"/>
      <c r="L31" s="44"/>
      <c r="M31" s="44"/>
      <c r="N31" s="44"/>
      <c r="O31" s="44"/>
      <c r="P31" s="44"/>
      <c r="Q31" s="44"/>
      <c r="R31" s="44"/>
      <c r="S31" s="44"/>
      <c r="T31" s="44"/>
      <c r="V31" s="42"/>
    </row>
    <row r="32" spans="1:22" ht="12.75">
      <c r="A32" s="43"/>
      <c r="B32" s="72"/>
      <c r="C32" s="43"/>
      <c r="D32" s="74"/>
      <c r="E32" s="43"/>
      <c r="F32" s="43"/>
      <c r="G32" s="43"/>
      <c r="H32" s="43"/>
      <c r="I32" s="34"/>
      <c r="J32" s="43"/>
      <c r="K32" s="74"/>
      <c r="L32" s="74"/>
      <c r="M32" s="44"/>
      <c r="N32" s="44"/>
      <c r="O32" s="44"/>
      <c r="P32" s="44"/>
      <c r="Q32" s="44"/>
      <c r="R32" s="44"/>
      <c r="S32" s="44"/>
      <c r="T32" s="44"/>
      <c r="V32" s="42"/>
    </row>
    <row r="33" spans="1:22" ht="12.75">
      <c r="A33" s="43"/>
      <c r="B33" s="72"/>
      <c r="C33" s="43"/>
      <c r="D33" s="74"/>
      <c r="E33" s="43"/>
      <c r="F33" s="43"/>
      <c r="G33" s="43"/>
      <c r="H33" s="43"/>
      <c r="I33" s="34"/>
      <c r="J33" s="43"/>
      <c r="K33" s="74"/>
      <c r="L33" s="74"/>
      <c r="M33" s="44"/>
      <c r="N33" s="44"/>
      <c r="O33" s="44"/>
      <c r="P33" s="44"/>
      <c r="Q33" s="44"/>
      <c r="R33" s="44"/>
      <c r="S33" s="44"/>
      <c r="T33" s="44"/>
      <c r="V33" s="42"/>
    </row>
    <row r="34" spans="1:22" ht="12.75">
      <c r="A34" s="43"/>
      <c r="B34" s="72"/>
      <c r="C34" s="43"/>
      <c r="D34" s="44"/>
      <c r="E34" s="60"/>
      <c r="F34" s="60"/>
      <c r="G34" s="43"/>
      <c r="H34" s="43"/>
      <c r="I34" s="34"/>
      <c r="J34" s="43"/>
      <c r="K34" s="44"/>
      <c r="L34" s="44"/>
      <c r="M34" s="44"/>
      <c r="N34" s="44"/>
      <c r="O34" s="44"/>
      <c r="P34" s="44"/>
      <c r="Q34" s="44"/>
      <c r="R34" s="44"/>
      <c r="S34" s="44"/>
      <c r="T34" s="44"/>
      <c r="V34" s="42"/>
    </row>
    <row r="35" spans="1:22" ht="12.75">
      <c r="A35" s="43"/>
      <c r="B35" s="72"/>
      <c r="C35" s="43"/>
      <c r="D35" s="44"/>
      <c r="E35" s="60"/>
      <c r="F35" s="60"/>
      <c r="G35" s="43"/>
      <c r="H35" s="43"/>
      <c r="I35" s="34"/>
      <c r="J35" s="43"/>
      <c r="K35" s="44"/>
      <c r="L35" s="44"/>
      <c r="M35" s="44"/>
      <c r="N35" s="44"/>
      <c r="O35" s="44"/>
      <c r="P35" s="44"/>
      <c r="Q35" s="44"/>
      <c r="R35" s="44"/>
      <c r="S35" s="44"/>
      <c r="T35" s="44"/>
      <c r="V35" s="42"/>
    </row>
    <row r="36" spans="1:22" ht="12.75">
      <c r="A36" s="43"/>
      <c r="B36" s="72"/>
      <c r="C36" s="43"/>
      <c r="D36" s="44"/>
      <c r="E36" s="60"/>
      <c r="F36" s="60"/>
      <c r="G36" s="43"/>
      <c r="H36" s="43"/>
      <c r="I36" s="34"/>
      <c r="J36" s="43"/>
      <c r="K36" s="44"/>
      <c r="L36" s="44"/>
      <c r="M36" s="44"/>
      <c r="N36" s="44"/>
      <c r="O36" s="44"/>
      <c r="P36" s="44"/>
      <c r="Q36" s="44"/>
      <c r="R36" s="44"/>
      <c r="S36" s="44"/>
      <c r="T36" s="44"/>
      <c r="V36" s="42"/>
    </row>
    <row r="37" spans="1:22" ht="12.75">
      <c r="A37" s="43"/>
      <c r="B37" s="72"/>
      <c r="C37" s="43"/>
      <c r="E37" s="60"/>
      <c r="F37" s="60"/>
      <c r="G37" s="43"/>
      <c r="H37" s="43"/>
      <c r="I37" s="34"/>
      <c r="J37" s="43"/>
      <c r="K37" s="44"/>
      <c r="L37" s="44"/>
      <c r="M37" s="44"/>
      <c r="N37" s="44"/>
      <c r="O37" s="44"/>
      <c r="P37" s="44"/>
      <c r="Q37" s="44"/>
      <c r="R37" s="44"/>
      <c r="S37" s="44"/>
      <c r="T37" s="44"/>
      <c r="V37" s="42"/>
    </row>
    <row r="38" spans="1:22" ht="12.75">
      <c r="A38" s="43"/>
      <c r="B38" s="72"/>
      <c r="C38" s="43"/>
      <c r="D38" s="74"/>
      <c r="E38" s="60"/>
      <c r="F38" s="60"/>
      <c r="G38" s="43"/>
      <c r="H38" s="43"/>
      <c r="I38" s="34"/>
      <c r="J38" s="43"/>
      <c r="K38" s="44"/>
      <c r="L38" s="44"/>
      <c r="M38" s="44"/>
      <c r="N38" s="44"/>
      <c r="O38" s="44"/>
      <c r="P38" s="44"/>
      <c r="Q38" s="44"/>
      <c r="R38" s="44"/>
      <c r="S38" s="44"/>
      <c r="T38" s="44"/>
      <c r="V38" s="42"/>
    </row>
    <row r="39" spans="1:22" ht="12.75">
      <c r="A39" s="43"/>
      <c r="B39" s="72"/>
      <c r="C39" s="43"/>
      <c r="D39" s="74"/>
      <c r="E39" s="43"/>
      <c r="F39" s="43"/>
      <c r="G39" s="43"/>
      <c r="H39" s="43"/>
      <c r="I39" s="34"/>
      <c r="J39" s="43"/>
      <c r="K39" s="74"/>
      <c r="L39" s="74"/>
      <c r="M39" s="44"/>
      <c r="N39" s="44"/>
      <c r="O39" s="44"/>
      <c r="P39" s="44"/>
      <c r="Q39" s="44"/>
      <c r="R39" s="44"/>
      <c r="S39" s="44"/>
      <c r="T39" s="44"/>
      <c r="U39" s="42"/>
      <c r="V39" s="42"/>
    </row>
    <row r="40" spans="1:22" ht="12.75">
      <c r="A40" s="43"/>
      <c r="B40" s="72"/>
      <c r="C40" s="43"/>
      <c r="E40" s="60"/>
      <c r="F40" s="60"/>
      <c r="G40" s="43"/>
      <c r="H40" s="43"/>
      <c r="I40" s="34"/>
      <c r="J40" s="43"/>
      <c r="K40" s="44"/>
      <c r="L40" s="44"/>
      <c r="M40" s="44"/>
      <c r="N40" s="44"/>
      <c r="O40" s="44"/>
      <c r="P40" s="44"/>
      <c r="Q40" s="44"/>
      <c r="R40" s="44"/>
      <c r="S40" s="44"/>
      <c r="T40" s="44"/>
    </row>
    <row r="41" spans="1:22" ht="12.75">
      <c r="A41" s="43"/>
      <c r="B41" s="72"/>
      <c r="C41" s="43"/>
      <c r="D41" s="44"/>
      <c r="E41" s="60"/>
      <c r="F41" s="60"/>
      <c r="G41" s="43"/>
      <c r="H41" s="43"/>
      <c r="I41" s="34"/>
      <c r="J41" s="43"/>
      <c r="K41" s="44"/>
      <c r="L41" s="44"/>
      <c r="M41" s="44"/>
      <c r="N41" s="44"/>
      <c r="O41" s="44"/>
      <c r="P41" s="44"/>
      <c r="Q41" s="44"/>
      <c r="R41" s="44"/>
      <c r="S41" s="44"/>
      <c r="T41" s="44"/>
      <c r="V41" s="42"/>
    </row>
    <row r="42" spans="1:22" ht="12.75">
      <c r="A42" s="43"/>
      <c r="B42" s="72"/>
      <c r="C42" s="43"/>
      <c r="D42" s="74"/>
      <c r="E42" s="43"/>
      <c r="F42" s="43"/>
      <c r="G42" s="43"/>
      <c r="H42" s="43"/>
      <c r="I42" s="34"/>
      <c r="J42" s="43"/>
      <c r="K42" s="74"/>
      <c r="L42" s="74"/>
      <c r="M42" s="44"/>
      <c r="N42" s="44"/>
      <c r="O42" s="44"/>
      <c r="P42" s="44"/>
      <c r="Q42" s="44"/>
      <c r="R42" s="44"/>
      <c r="S42" s="44"/>
      <c r="T42" s="44"/>
      <c r="V42" s="42"/>
    </row>
    <row r="43" spans="1:22" ht="12.75">
      <c r="A43" s="43"/>
      <c r="B43" s="72"/>
      <c r="C43" s="43"/>
      <c r="D43" s="74"/>
      <c r="E43" s="60"/>
      <c r="F43" s="60"/>
      <c r="G43" s="43"/>
      <c r="H43" s="43"/>
      <c r="I43" s="34"/>
      <c r="J43" s="43"/>
      <c r="K43" s="44"/>
      <c r="L43" s="44"/>
      <c r="M43" s="44"/>
      <c r="N43" s="44"/>
      <c r="O43" s="44"/>
      <c r="P43" s="44"/>
      <c r="Q43" s="44"/>
      <c r="R43" s="44"/>
      <c r="S43" s="44"/>
      <c r="T43" s="44"/>
      <c r="V43" s="42"/>
    </row>
    <row r="44" spans="1:22" ht="12.75">
      <c r="A44" s="43"/>
      <c r="B44" s="72"/>
      <c r="C44" s="43"/>
      <c r="D44" s="44"/>
      <c r="E44" s="60"/>
      <c r="F44" s="60"/>
      <c r="G44" s="43"/>
      <c r="H44" s="43"/>
      <c r="I44" s="34"/>
      <c r="J44" s="43"/>
      <c r="K44" s="44"/>
      <c r="L44" s="44"/>
      <c r="M44" s="44"/>
      <c r="N44" s="44"/>
      <c r="O44" s="44"/>
      <c r="P44" s="44"/>
      <c r="Q44" s="44"/>
      <c r="R44" s="44"/>
      <c r="S44" s="44"/>
      <c r="T44" s="44"/>
      <c r="V44" s="42"/>
    </row>
    <row r="45" spans="1:22" ht="12.75">
      <c r="A45" s="43"/>
      <c r="B45" s="72"/>
      <c r="C45" s="43"/>
      <c r="E45" s="60"/>
      <c r="F45" s="60"/>
      <c r="G45" s="43"/>
      <c r="H45" s="43"/>
      <c r="I45" s="34"/>
      <c r="J45" s="43"/>
      <c r="K45" s="44"/>
      <c r="L45" s="44"/>
      <c r="M45" s="44"/>
      <c r="N45" s="44"/>
      <c r="O45" s="44"/>
      <c r="P45" s="44"/>
      <c r="Q45" s="44"/>
      <c r="R45" s="44"/>
      <c r="S45" s="44"/>
      <c r="T45" s="44"/>
      <c r="V45" s="42"/>
    </row>
    <row r="46" spans="1:22" ht="12.75"/>
    <row r="47" spans="1:22" ht="12.75">
      <c r="A47" s="43"/>
      <c r="B47" s="43"/>
      <c r="C47" s="43"/>
      <c r="E47" s="60"/>
      <c r="F47" s="60"/>
      <c r="G47" s="43"/>
      <c r="H47" s="43"/>
      <c r="I47" s="43"/>
      <c r="J47" s="43"/>
      <c r="K47" s="44"/>
      <c r="L47" s="44"/>
      <c r="M47" s="44"/>
      <c r="N47" s="44"/>
      <c r="O47" s="44"/>
      <c r="P47" s="44"/>
      <c r="Q47" s="44"/>
      <c r="R47" s="44"/>
      <c r="S47" s="44"/>
      <c r="T47" s="44"/>
    </row>
    <row r="48" spans="1:22" ht="12.75">
      <c r="A48" s="43"/>
      <c r="B48" s="43"/>
      <c r="C48" s="43"/>
      <c r="E48" s="60"/>
      <c r="F48" s="60"/>
      <c r="G48" s="43"/>
      <c r="H48" s="43"/>
      <c r="I48" s="43"/>
      <c r="J48" s="43"/>
      <c r="K48" s="44"/>
      <c r="L48" s="44"/>
      <c r="M48" s="44"/>
      <c r="N48" s="44"/>
      <c r="O48" s="44"/>
      <c r="P48" s="44"/>
      <c r="Q48" s="44"/>
      <c r="R48" s="44"/>
      <c r="S48" s="44"/>
      <c r="T48" s="44"/>
    </row>
    <row r="49" spans="1:20" ht="12.75">
      <c r="A49" s="43"/>
      <c r="B49" s="43"/>
      <c r="C49" s="43"/>
      <c r="E49" s="60"/>
      <c r="F49" s="60"/>
      <c r="G49" s="43"/>
      <c r="H49" s="43"/>
      <c r="I49" s="43"/>
      <c r="J49" s="43"/>
      <c r="K49" s="44"/>
      <c r="L49" s="44"/>
      <c r="M49" s="44"/>
      <c r="N49" s="44"/>
      <c r="O49" s="44"/>
      <c r="P49" s="44"/>
      <c r="Q49" s="44"/>
      <c r="R49" s="44"/>
      <c r="S49" s="44"/>
      <c r="T49" s="44"/>
    </row>
    <row r="50" spans="1:20" ht="12.75">
      <c r="A50" s="43"/>
      <c r="B50" s="43"/>
      <c r="C50" s="43"/>
      <c r="E50" s="60"/>
      <c r="F50" s="60"/>
      <c r="G50" s="43"/>
      <c r="H50" s="43"/>
      <c r="I50" s="43"/>
      <c r="J50" s="43"/>
      <c r="K50" s="44"/>
      <c r="L50" s="44"/>
      <c r="M50" s="44"/>
      <c r="N50" s="44"/>
      <c r="O50" s="44"/>
      <c r="P50" s="44"/>
      <c r="Q50" s="44"/>
      <c r="R50" s="44"/>
      <c r="S50" s="44"/>
      <c r="T50" s="44"/>
    </row>
    <row r="51" spans="1:20" ht="12.75">
      <c r="A51" s="43"/>
      <c r="B51" s="43"/>
      <c r="C51" s="43"/>
      <c r="E51" s="60"/>
      <c r="F51" s="60"/>
      <c r="G51" s="43"/>
      <c r="H51" s="43"/>
      <c r="I51" s="43"/>
      <c r="J51" s="43"/>
      <c r="K51" s="44"/>
      <c r="L51" s="44"/>
      <c r="M51" s="44"/>
      <c r="N51" s="44"/>
      <c r="O51" s="44"/>
      <c r="P51" s="44"/>
      <c r="Q51" s="44"/>
      <c r="R51" s="44"/>
      <c r="S51" s="44"/>
      <c r="T51" s="44"/>
    </row>
    <row r="52" spans="1:20" ht="12.75">
      <c r="A52" s="43"/>
      <c r="B52" s="43"/>
      <c r="C52" s="43"/>
      <c r="E52" s="60"/>
      <c r="F52" s="60"/>
      <c r="G52" s="43"/>
      <c r="H52" s="43"/>
      <c r="I52" s="43"/>
      <c r="J52" s="43"/>
      <c r="K52" s="44"/>
      <c r="L52" s="44"/>
      <c r="M52" s="44"/>
      <c r="N52" s="44"/>
      <c r="O52" s="44"/>
      <c r="P52" s="44"/>
      <c r="Q52" s="44"/>
      <c r="R52" s="44"/>
      <c r="S52" s="44"/>
      <c r="T52" s="44"/>
    </row>
    <row r="53" spans="1:20" ht="12.75">
      <c r="A53" s="43"/>
      <c r="B53" s="43"/>
      <c r="C53" s="43"/>
      <c r="E53" s="60"/>
      <c r="F53" s="60"/>
      <c r="G53" s="43"/>
      <c r="H53" s="43"/>
      <c r="I53" s="43"/>
      <c r="J53" s="43"/>
      <c r="K53" s="44"/>
      <c r="L53" s="44"/>
      <c r="M53" s="44"/>
      <c r="N53" s="44"/>
      <c r="O53" s="44"/>
      <c r="P53" s="44"/>
      <c r="Q53" s="44"/>
      <c r="R53" s="44"/>
      <c r="S53" s="44"/>
      <c r="T53" s="44"/>
    </row>
    <row r="54" spans="1:20" ht="12.75">
      <c r="A54" s="43"/>
      <c r="B54" s="43"/>
      <c r="C54" s="43"/>
      <c r="E54" s="60"/>
      <c r="F54" s="60"/>
      <c r="G54" s="43"/>
      <c r="H54" s="43"/>
      <c r="I54" s="43"/>
      <c r="J54" s="43"/>
      <c r="K54" s="44"/>
      <c r="L54" s="44"/>
      <c r="M54" s="44"/>
      <c r="N54" s="44"/>
      <c r="O54" s="44"/>
      <c r="P54" s="44"/>
      <c r="Q54" s="44"/>
      <c r="R54" s="44"/>
      <c r="S54" s="44"/>
      <c r="T54" s="44"/>
    </row>
    <row r="55" spans="1:20" ht="12.75">
      <c r="A55" s="43"/>
      <c r="B55" s="43"/>
      <c r="C55" s="43"/>
      <c r="E55" s="60"/>
      <c r="F55" s="60"/>
      <c r="G55" s="43"/>
      <c r="H55" s="43"/>
      <c r="I55" s="43"/>
      <c r="J55" s="43"/>
      <c r="K55" s="44"/>
      <c r="L55" s="44"/>
      <c r="M55" s="44"/>
      <c r="N55" s="44"/>
      <c r="O55" s="44"/>
      <c r="P55" s="44"/>
      <c r="Q55" s="44"/>
      <c r="R55" s="44"/>
      <c r="S55" s="44"/>
      <c r="T55" s="44"/>
    </row>
    <row r="56" spans="1:20" ht="12.75">
      <c r="A56" s="43"/>
      <c r="B56" s="43"/>
      <c r="C56" s="43"/>
      <c r="E56" s="60"/>
      <c r="F56" s="60"/>
      <c r="G56" s="43"/>
      <c r="H56" s="43"/>
      <c r="I56" s="43"/>
      <c r="J56" s="43"/>
      <c r="K56" s="44"/>
      <c r="L56" s="44"/>
      <c r="M56" s="44"/>
      <c r="N56" s="44"/>
      <c r="O56" s="44"/>
      <c r="P56" s="44"/>
      <c r="Q56" s="44"/>
      <c r="R56" s="44"/>
      <c r="S56" s="44"/>
      <c r="T56" s="44"/>
    </row>
    <row r="57" spans="1:20" ht="12.75">
      <c r="A57" s="43"/>
      <c r="B57" s="43"/>
      <c r="C57" s="43"/>
      <c r="E57" s="60"/>
      <c r="F57" s="60"/>
      <c r="G57" s="43"/>
      <c r="H57" s="43"/>
      <c r="I57" s="43"/>
      <c r="J57" s="43"/>
      <c r="K57" s="44"/>
      <c r="L57" s="44"/>
      <c r="M57" s="44"/>
      <c r="N57" s="44"/>
      <c r="O57" s="44"/>
      <c r="P57" s="44"/>
      <c r="Q57" s="44"/>
      <c r="R57" s="44"/>
      <c r="S57" s="44"/>
      <c r="T57" s="44"/>
    </row>
    <row r="58" spans="1:20" ht="12.75">
      <c r="A58" s="43"/>
      <c r="B58" s="43"/>
      <c r="C58" s="43"/>
      <c r="E58" s="60"/>
      <c r="F58" s="60"/>
      <c r="G58" s="43"/>
      <c r="H58" s="43"/>
      <c r="I58" s="43"/>
      <c r="J58" s="43"/>
      <c r="K58" s="44"/>
      <c r="L58" s="44"/>
      <c r="M58" s="44"/>
      <c r="N58" s="44"/>
      <c r="O58" s="44"/>
      <c r="P58" s="44"/>
      <c r="Q58" s="44"/>
      <c r="R58" s="44"/>
      <c r="S58" s="44"/>
      <c r="T58" s="44"/>
    </row>
    <row r="59" spans="1:20" ht="12.75">
      <c r="A59" s="60"/>
      <c r="C59" s="43"/>
      <c r="E59" s="60"/>
      <c r="F59" s="60"/>
      <c r="K59" s="44"/>
      <c r="L59" s="44"/>
      <c r="M59" s="44"/>
      <c r="N59" s="44"/>
      <c r="O59" s="44"/>
      <c r="P59" s="44"/>
      <c r="Q59" s="44"/>
      <c r="R59" s="44"/>
      <c r="S59" s="44"/>
      <c r="T59" s="44"/>
    </row>
    <row r="60" spans="1:20" ht="12.75">
      <c r="A60" s="60"/>
      <c r="C60" s="43"/>
      <c r="E60" s="60"/>
      <c r="F60" s="60"/>
      <c r="K60" s="44"/>
      <c r="L60" s="44"/>
      <c r="M60" s="44"/>
      <c r="N60" s="44"/>
      <c r="O60" s="44"/>
      <c r="P60" s="44"/>
      <c r="Q60" s="44"/>
      <c r="R60" s="44"/>
      <c r="S60" s="44"/>
      <c r="T60" s="44"/>
    </row>
    <row r="61" spans="1:20" ht="12.75">
      <c r="A61" s="60"/>
      <c r="C61" s="43"/>
      <c r="E61" s="60"/>
      <c r="F61" s="60"/>
      <c r="K61" s="44"/>
      <c r="L61" s="44"/>
      <c r="M61" s="44"/>
      <c r="N61" s="44"/>
      <c r="O61" s="44"/>
      <c r="P61" s="44"/>
      <c r="Q61" s="44"/>
      <c r="R61" s="44"/>
      <c r="S61" s="44"/>
      <c r="T61" s="44"/>
    </row>
    <row r="62" spans="1:20" ht="12.75">
      <c r="A62" s="60"/>
      <c r="C62" s="43"/>
      <c r="E62" s="60"/>
      <c r="F62" s="60"/>
      <c r="K62" s="44"/>
      <c r="L62" s="44"/>
      <c r="M62" s="44"/>
      <c r="N62" s="44"/>
      <c r="O62" s="44"/>
      <c r="P62" s="44"/>
      <c r="Q62" s="44"/>
      <c r="R62" s="44"/>
      <c r="S62" s="44"/>
      <c r="T62" s="44"/>
    </row>
    <row r="63" spans="1:20" ht="12.75">
      <c r="A63" s="60"/>
      <c r="C63" s="43"/>
      <c r="E63" s="60"/>
      <c r="F63" s="60"/>
      <c r="K63" s="44"/>
      <c r="L63" s="44"/>
      <c r="M63" s="44"/>
      <c r="N63" s="44"/>
      <c r="O63" s="44"/>
      <c r="P63" s="44"/>
      <c r="Q63" s="44"/>
      <c r="R63" s="44"/>
      <c r="S63" s="44"/>
      <c r="T63" s="44"/>
    </row>
    <row r="64" spans="1:20" ht="12.75">
      <c r="A64" s="60"/>
      <c r="C64" s="43"/>
      <c r="E64" s="60"/>
      <c r="F64" s="60"/>
      <c r="K64" s="44"/>
      <c r="L64" s="44"/>
      <c r="M64" s="44"/>
      <c r="N64" s="44"/>
      <c r="O64" s="44"/>
      <c r="P64" s="44"/>
      <c r="Q64" s="44"/>
      <c r="R64" s="44"/>
      <c r="S64" s="44"/>
      <c r="T64" s="44"/>
    </row>
    <row r="65" spans="1:20" ht="12.75">
      <c r="A65" s="60"/>
      <c r="C65" s="43"/>
      <c r="E65" s="60"/>
      <c r="F65" s="60"/>
      <c r="K65" s="44"/>
      <c r="L65" s="44"/>
      <c r="M65" s="44"/>
      <c r="N65" s="44"/>
      <c r="O65" s="44"/>
      <c r="P65" s="44"/>
      <c r="Q65" s="44"/>
      <c r="R65" s="44"/>
      <c r="S65" s="44"/>
      <c r="T65" s="44"/>
    </row>
    <row r="66" spans="1:20" ht="12.75">
      <c r="A66" s="60"/>
      <c r="C66" s="43"/>
      <c r="E66" s="60"/>
      <c r="F66" s="60"/>
      <c r="K66" s="44"/>
      <c r="L66" s="44"/>
      <c r="M66" s="44"/>
      <c r="N66" s="44"/>
      <c r="O66" s="44"/>
      <c r="P66" s="44"/>
      <c r="Q66" s="44"/>
      <c r="R66" s="44"/>
      <c r="S66" s="44"/>
      <c r="T66" s="44"/>
    </row>
    <row r="67" spans="1:20" ht="12.75">
      <c r="A67" s="60"/>
      <c r="C67" s="43"/>
      <c r="E67" s="60"/>
      <c r="F67" s="60"/>
      <c r="K67" s="44"/>
      <c r="L67" s="44"/>
      <c r="M67" s="44"/>
      <c r="N67" s="44"/>
      <c r="O67" s="44"/>
      <c r="P67" s="44"/>
      <c r="Q67" s="44"/>
      <c r="R67" s="44"/>
      <c r="S67" s="44"/>
      <c r="T67" s="44"/>
    </row>
    <row r="68" spans="1:20" ht="12.75">
      <c r="A68" s="60"/>
      <c r="C68" s="43"/>
      <c r="E68" s="60"/>
      <c r="F68" s="60"/>
      <c r="K68" s="44"/>
      <c r="L68" s="44"/>
      <c r="M68" s="44"/>
      <c r="N68" s="44"/>
      <c r="O68" s="44"/>
      <c r="P68" s="44"/>
      <c r="Q68" s="44"/>
      <c r="R68" s="44"/>
      <c r="S68" s="44"/>
      <c r="T68" s="44"/>
    </row>
    <row r="69" spans="1:20" ht="12.75">
      <c r="A69" s="60"/>
      <c r="C69" s="43"/>
      <c r="E69" s="60"/>
      <c r="F69" s="60"/>
      <c r="K69" s="44"/>
      <c r="L69" s="44"/>
      <c r="M69" s="44"/>
      <c r="N69" s="44"/>
      <c r="O69" s="44"/>
      <c r="P69" s="44"/>
      <c r="Q69" s="44"/>
      <c r="R69" s="44"/>
      <c r="S69" s="44"/>
      <c r="T69" s="44"/>
    </row>
    <row r="70" spans="1:20" ht="12.75">
      <c r="A70" s="60"/>
      <c r="C70" s="43"/>
      <c r="E70" s="60"/>
      <c r="F70" s="60"/>
      <c r="K70" s="44"/>
      <c r="L70" s="44"/>
      <c r="M70" s="44"/>
      <c r="N70" s="44"/>
      <c r="O70" s="44"/>
      <c r="P70" s="44"/>
      <c r="Q70" s="44"/>
      <c r="R70" s="44"/>
      <c r="S70" s="44"/>
      <c r="T70" s="44"/>
    </row>
    <row r="71" spans="1:20" ht="12.75">
      <c r="A71" s="60"/>
      <c r="C71" s="43"/>
      <c r="E71" s="60"/>
      <c r="F71" s="60"/>
      <c r="K71" s="44"/>
      <c r="L71" s="44"/>
      <c r="M71" s="44"/>
      <c r="N71" s="44"/>
      <c r="O71" s="44"/>
      <c r="P71" s="44"/>
      <c r="Q71" s="44"/>
      <c r="R71" s="44"/>
      <c r="S71" s="44"/>
      <c r="T71" s="44"/>
    </row>
    <row r="72" spans="1:20" ht="12.75">
      <c r="A72" s="60"/>
      <c r="C72" s="43"/>
      <c r="E72" s="60"/>
      <c r="F72" s="60"/>
      <c r="K72" s="44"/>
      <c r="L72" s="44"/>
      <c r="M72" s="44"/>
      <c r="N72" s="44"/>
      <c r="O72" s="44"/>
      <c r="P72" s="44"/>
      <c r="Q72" s="44"/>
      <c r="R72" s="44"/>
      <c r="S72" s="44"/>
      <c r="T72" s="44"/>
    </row>
    <row r="73" spans="1:20" ht="12.75">
      <c r="A73" s="60"/>
      <c r="C73" s="43"/>
      <c r="E73" s="60"/>
      <c r="F73" s="60"/>
      <c r="K73" s="44"/>
      <c r="L73" s="44"/>
      <c r="M73" s="44"/>
      <c r="N73" s="44"/>
      <c r="O73" s="44"/>
      <c r="P73" s="44"/>
      <c r="Q73" s="44"/>
      <c r="R73" s="44"/>
      <c r="S73" s="44"/>
      <c r="T73" s="44"/>
    </row>
    <row r="74" spans="1:20" ht="12.75">
      <c r="A74" s="60"/>
      <c r="C74" s="43"/>
      <c r="E74" s="60"/>
      <c r="F74" s="60"/>
      <c r="K74" s="44"/>
      <c r="L74" s="44"/>
      <c r="M74" s="44"/>
      <c r="N74" s="44"/>
      <c r="O74" s="44"/>
      <c r="P74" s="44"/>
      <c r="Q74" s="44"/>
      <c r="R74" s="44"/>
      <c r="S74" s="44"/>
      <c r="T74" s="44"/>
    </row>
    <row r="75" spans="1:20" ht="12.75">
      <c r="A75" s="60"/>
      <c r="C75" s="43"/>
      <c r="E75" s="60"/>
      <c r="F75" s="60"/>
      <c r="K75" s="44"/>
      <c r="L75" s="44"/>
      <c r="M75" s="44"/>
      <c r="N75" s="44"/>
      <c r="O75" s="44"/>
      <c r="P75" s="44"/>
      <c r="Q75" s="44"/>
      <c r="R75" s="44"/>
      <c r="S75" s="44"/>
      <c r="T75" s="44"/>
    </row>
    <row r="76" spans="1:20" ht="12.75">
      <c r="A76" s="60"/>
      <c r="C76" s="43"/>
      <c r="E76" s="60"/>
      <c r="F76" s="60"/>
      <c r="K76" s="44"/>
      <c r="L76" s="44"/>
      <c r="M76" s="44"/>
      <c r="N76" s="44"/>
      <c r="O76" s="44"/>
      <c r="P76" s="44"/>
      <c r="Q76" s="44"/>
      <c r="R76" s="44"/>
      <c r="S76" s="44"/>
      <c r="T76" s="44"/>
    </row>
    <row r="77" spans="1:20" ht="12.75">
      <c r="A77" s="60"/>
      <c r="C77" s="43"/>
      <c r="E77" s="60"/>
      <c r="F77" s="60"/>
      <c r="K77" s="44"/>
      <c r="L77" s="44"/>
      <c r="M77" s="44"/>
      <c r="N77" s="44"/>
      <c r="O77" s="44"/>
      <c r="P77" s="44"/>
      <c r="Q77" s="44"/>
      <c r="R77" s="44"/>
      <c r="S77" s="44"/>
      <c r="T77" s="44"/>
    </row>
    <row r="78" spans="1:20" ht="12.75">
      <c r="A78" s="60"/>
      <c r="C78" s="43"/>
      <c r="E78" s="60"/>
      <c r="F78" s="60"/>
      <c r="K78" s="44"/>
      <c r="L78" s="44"/>
      <c r="M78" s="44"/>
      <c r="N78" s="44"/>
      <c r="O78" s="44"/>
      <c r="P78" s="44"/>
      <c r="Q78" s="44"/>
      <c r="R78" s="44"/>
      <c r="S78" s="44"/>
      <c r="T78" s="44"/>
    </row>
    <row r="79" spans="1:20" ht="12.75">
      <c r="A79" s="60"/>
      <c r="C79" s="43"/>
      <c r="E79" s="60"/>
      <c r="F79" s="60"/>
      <c r="K79" s="44"/>
      <c r="L79" s="44"/>
      <c r="M79" s="44"/>
      <c r="N79" s="44"/>
      <c r="O79" s="44"/>
      <c r="P79" s="44"/>
      <c r="Q79" s="44"/>
      <c r="R79" s="44"/>
      <c r="S79" s="44"/>
      <c r="T79" s="44"/>
    </row>
    <row r="80" spans="1:20" ht="12.75">
      <c r="A80" s="60"/>
      <c r="C80" s="43"/>
      <c r="E80" s="60"/>
      <c r="F80" s="60"/>
      <c r="K80" s="44"/>
      <c r="L80" s="44"/>
      <c r="M80" s="44"/>
      <c r="N80" s="44"/>
      <c r="O80" s="44"/>
      <c r="P80" s="44"/>
      <c r="Q80" s="44"/>
      <c r="R80" s="44"/>
      <c r="S80" s="44"/>
      <c r="T80" s="44"/>
    </row>
    <row r="81" spans="1:20" ht="12.75">
      <c r="A81" s="60"/>
      <c r="C81" s="43"/>
      <c r="E81" s="60"/>
      <c r="F81" s="60"/>
      <c r="K81" s="44"/>
      <c r="L81" s="44"/>
      <c r="M81" s="44"/>
      <c r="N81" s="44"/>
      <c r="O81" s="44"/>
      <c r="P81" s="44"/>
      <c r="Q81" s="44"/>
      <c r="R81" s="44"/>
      <c r="S81" s="44"/>
      <c r="T81" s="44"/>
    </row>
    <row r="82" spans="1:20" ht="12.75">
      <c r="A82" s="60"/>
      <c r="C82" s="43"/>
      <c r="E82" s="60"/>
      <c r="F82" s="60"/>
      <c r="K82" s="44"/>
      <c r="L82" s="44"/>
      <c r="M82" s="44"/>
      <c r="N82" s="44"/>
      <c r="O82" s="44"/>
      <c r="P82" s="44"/>
      <c r="Q82" s="44"/>
      <c r="R82" s="44"/>
      <c r="S82" s="44"/>
      <c r="T82" s="44"/>
    </row>
    <row r="83" spans="1:20" ht="12.75">
      <c r="A83" s="60"/>
      <c r="C83" s="43"/>
      <c r="E83" s="60"/>
      <c r="F83" s="60"/>
      <c r="K83" s="44"/>
      <c r="L83" s="44"/>
      <c r="M83" s="44"/>
      <c r="N83" s="44"/>
      <c r="O83" s="44"/>
      <c r="P83" s="44"/>
      <c r="Q83" s="44"/>
      <c r="R83" s="44"/>
      <c r="S83" s="44"/>
      <c r="T83" s="44"/>
    </row>
    <row r="84" spans="1:20" ht="12.75">
      <c r="A84" s="60"/>
      <c r="C84" s="43"/>
      <c r="E84" s="60"/>
      <c r="F84" s="60"/>
      <c r="K84" s="44"/>
      <c r="L84" s="44"/>
      <c r="M84" s="44"/>
      <c r="N84" s="44"/>
      <c r="O84" s="44"/>
      <c r="P84" s="44"/>
      <c r="Q84" s="44"/>
      <c r="R84" s="44"/>
      <c r="S84" s="44"/>
      <c r="T84" s="44"/>
    </row>
    <row r="85" spans="1:20" ht="12.75">
      <c r="A85" s="60"/>
      <c r="C85" s="43"/>
      <c r="E85" s="60"/>
      <c r="F85" s="60"/>
      <c r="K85" s="44"/>
      <c r="L85" s="44"/>
      <c r="M85" s="44"/>
      <c r="N85" s="44"/>
      <c r="O85" s="44"/>
      <c r="P85" s="44"/>
      <c r="Q85" s="44"/>
      <c r="R85" s="44"/>
      <c r="S85" s="44"/>
      <c r="T85" s="44"/>
    </row>
    <row r="86" spans="1:20" ht="12.75">
      <c r="A86" s="60"/>
      <c r="C86" s="43"/>
      <c r="E86" s="60"/>
      <c r="F86" s="60"/>
      <c r="K86" s="44"/>
      <c r="L86" s="44"/>
      <c r="M86" s="44"/>
      <c r="N86" s="44"/>
      <c r="O86" s="44"/>
      <c r="P86" s="44"/>
      <c r="Q86" s="44"/>
      <c r="R86" s="44"/>
      <c r="S86" s="44"/>
      <c r="T86" s="44"/>
    </row>
    <row r="87" spans="1:20" ht="12.75">
      <c r="A87" s="60"/>
      <c r="C87" s="43"/>
      <c r="E87" s="60"/>
      <c r="F87" s="60"/>
      <c r="K87" s="44"/>
      <c r="L87" s="44"/>
      <c r="M87" s="44"/>
      <c r="N87" s="44"/>
      <c r="O87" s="44"/>
      <c r="P87" s="44"/>
      <c r="Q87" s="44"/>
      <c r="R87" s="44"/>
      <c r="S87" s="44"/>
      <c r="T87" s="44"/>
    </row>
    <row r="88" spans="1:20" ht="12.75">
      <c r="A88" s="60"/>
      <c r="C88" s="43"/>
      <c r="E88" s="60"/>
      <c r="F88" s="60"/>
      <c r="K88" s="44"/>
      <c r="L88" s="44"/>
      <c r="M88" s="44"/>
      <c r="N88" s="44"/>
      <c r="O88" s="44"/>
      <c r="P88" s="44"/>
      <c r="Q88" s="44"/>
      <c r="R88" s="44"/>
      <c r="S88" s="44"/>
      <c r="T88" s="44"/>
    </row>
    <row r="89" spans="1:20" ht="12.75">
      <c r="A89" s="60"/>
      <c r="C89" s="43"/>
      <c r="E89" s="60"/>
      <c r="F89" s="60"/>
      <c r="K89" s="44"/>
      <c r="L89" s="44"/>
      <c r="M89" s="44"/>
      <c r="N89" s="44"/>
      <c r="O89" s="44"/>
      <c r="P89" s="44"/>
      <c r="Q89" s="44"/>
      <c r="R89" s="44"/>
      <c r="S89" s="44"/>
      <c r="T89" s="44"/>
    </row>
    <row r="90" spans="1:20" ht="12.75">
      <c r="A90" s="60"/>
      <c r="C90" s="43"/>
      <c r="E90" s="60"/>
      <c r="F90" s="60"/>
      <c r="K90" s="44"/>
      <c r="L90" s="44"/>
      <c r="M90" s="44"/>
      <c r="N90" s="44"/>
      <c r="O90" s="44"/>
      <c r="P90" s="44"/>
      <c r="Q90" s="44"/>
      <c r="R90" s="44"/>
      <c r="S90" s="44"/>
      <c r="T90" s="44"/>
    </row>
    <row r="91" spans="1:20" ht="12.75">
      <c r="A91" s="60"/>
      <c r="C91" s="43"/>
      <c r="E91" s="60"/>
      <c r="F91" s="60"/>
      <c r="K91" s="44"/>
      <c r="L91" s="44"/>
      <c r="M91" s="44"/>
      <c r="N91" s="44"/>
      <c r="O91" s="44"/>
      <c r="P91" s="44"/>
      <c r="Q91" s="44"/>
      <c r="R91" s="44"/>
      <c r="S91" s="44"/>
      <c r="T91" s="44"/>
    </row>
    <row r="92" spans="1:20" ht="12.75">
      <c r="A92" s="60"/>
      <c r="C92" s="43"/>
      <c r="E92" s="60"/>
      <c r="F92" s="60"/>
      <c r="K92" s="44"/>
      <c r="L92" s="44"/>
      <c r="M92" s="44"/>
      <c r="N92" s="44"/>
      <c r="O92" s="44"/>
      <c r="P92" s="44"/>
      <c r="Q92" s="44"/>
      <c r="R92" s="44"/>
      <c r="S92" s="44"/>
      <c r="T92" s="44"/>
    </row>
    <row r="93" spans="1:20" ht="12.75">
      <c r="A93" s="60"/>
      <c r="C93" s="43"/>
      <c r="E93" s="60"/>
      <c r="F93" s="60"/>
      <c r="K93" s="44"/>
      <c r="L93" s="44"/>
      <c r="M93" s="44"/>
      <c r="N93" s="44"/>
      <c r="O93" s="44"/>
      <c r="P93" s="44"/>
      <c r="Q93" s="44"/>
      <c r="R93" s="44"/>
      <c r="S93" s="44"/>
      <c r="T93" s="44"/>
    </row>
    <row r="94" spans="1:20" ht="12.75">
      <c r="A94" s="60"/>
      <c r="C94" s="43"/>
      <c r="E94" s="60"/>
      <c r="F94" s="60"/>
      <c r="K94" s="44"/>
      <c r="L94" s="44"/>
      <c r="M94" s="44"/>
      <c r="N94" s="44"/>
      <c r="O94" s="44"/>
      <c r="P94" s="44"/>
      <c r="Q94" s="44"/>
      <c r="R94" s="44"/>
      <c r="S94" s="44"/>
      <c r="T94" s="44"/>
    </row>
    <row r="95" spans="1:20" ht="12.75">
      <c r="A95" s="60"/>
      <c r="C95" s="43"/>
      <c r="E95" s="60"/>
      <c r="F95" s="60"/>
      <c r="K95" s="44"/>
      <c r="L95" s="44"/>
      <c r="M95" s="44"/>
      <c r="N95" s="44"/>
      <c r="O95" s="44"/>
      <c r="P95" s="44"/>
      <c r="Q95" s="44"/>
      <c r="R95" s="44"/>
      <c r="S95" s="44"/>
      <c r="T95" s="44"/>
    </row>
    <row r="96" spans="1:20" ht="12.75">
      <c r="A96" s="60"/>
      <c r="C96" s="43"/>
      <c r="E96" s="60"/>
      <c r="F96" s="60"/>
      <c r="K96" s="44"/>
      <c r="L96" s="44"/>
      <c r="M96" s="44"/>
      <c r="N96" s="44"/>
      <c r="O96" s="44"/>
      <c r="P96" s="44"/>
      <c r="Q96" s="44"/>
      <c r="R96" s="44"/>
      <c r="S96" s="44"/>
      <c r="T96" s="44"/>
    </row>
    <row r="97" spans="1:20" ht="12.75">
      <c r="A97" s="60"/>
      <c r="C97" s="43"/>
      <c r="E97" s="60"/>
      <c r="F97" s="60"/>
      <c r="K97" s="44"/>
      <c r="L97" s="44"/>
      <c r="M97" s="44"/>
      <c r="N97" s="44"/>
      <c r="O97" s="44"/>
      <c r="P97" s="44"/>
      <c r="Q97" s="44"/>
      <c r="R97" s="44"/>
      <c r="S97" s="44"/>
      <c r="T97" s="44"/>
    </row>
    <row r="98" spans="1:20" ht="12.75">
      <c r="A98" s="60"/>
      <c r="C98" s="43"/>
      <c r="E98" s="60"/>
      <c r="F98" s="60"/>
      <c r="K98" s="44"/>
      <c r="L98" s="44"/>
      <c r="M98" s="44"/>
      <c r="N98" s="44"/>
      <c r="O98" s="44"/>
      <c r="P98" s="44"/>
      <c r="Q98" s="44"/>
      <c r="R98" s="44"/>
      <c r="S98" s="44"/>
      <c r="T98" s="44"/>
    </row>
    <row r="99" spans="1:20" ht="12.75">
      <c r="A99" s="60"/>
      <c r="C99" s="43"/>
      <c r="E99" s="60"/>
      <c r="F99" s="60"/>
      <c r="K99" s="44"/>
      <c r="L99" s="44"/>
      <c r="M99" s="44"/>
      <c r="N99" s="44"/>
      <c r="O99" s="44"/>
      <c r="P99" s="44"/>
      <c r="Q99" s="44"/>
      <c r="R99" s="44"/>
      <c r="S99" s="44"/>
      <c r="T99" s="44"/>
    </row>
    <row r="100" spans="1:20" ht="12.75">
      <c r="A100" s="60"/>
      <c r="C100" s="43"/>
      <c r="E100" s="60"/>
      <c r="F100" s="60"/>
      <c r="K100" s="44"/>
      <c r="L100" s="44"/>
      <c r="M100" s="44"/>
      <c r="N100" s="44"/>
      <c r="O100" s="44"/>
      <c r="P100" s="44"/>
      <c r="Q100" s="44"/>
      <c r="R100" s="44"/>
      <c r="S100" s="44"/>
      <c r="T100" s="44"/>
    </row>
    <row r="101" spans="1:20" ht="12.75">
      <c r="A101" s="60"/>
      <c r="C101" s="43"/>
      <c r="E101" s="60"/>
      <c r="F101" s="60"/>
      <c r="K101" s="44"/>
      <c r="L101" s="44"/>
      <c r="M101" s="44"/>
      <c r="N101" s="44"/>
      <c r="O101" s="44"/>
      <c r="P101" s="44"/>
      <c r="Q101" s="44"/>
      <c r="R101" s="44"/>
      <c r="S101" s="44"/>
      <c r="T101" s="44"/>
    </row>
    <row r="102" spans="1:20" ht="12.75">
      <c r="A102" s="60"/>
      <c r="C102" s="43"/>
      <c r="E102" s="60"/>
      <c r="F102" s="60"/>
      <c r="K102" s="44"/>
      <c r="L102" s="44"/>
      <c r="M102" s="44"/>
      <c r="N102" s="44"/>
      <c r="O102" s="44"/>
      <c r="P102" s="44"/>
      <c r="Q102" s="44"/>
      <c r="R102" s="44"/>
      <c r="S102" s="44"/>
      <c r="T102" s="44"/>
    </row>
    <row r="103" spans="1:20" ht="12.75">
      <c r="A103" s="60"/>
      <c r="C103" s="43"/>
      <c r="E103" s="60"/>
      <c r="F103" s="60"/>
      <c r="K103" s="44"/>
      <c r="L103" s="44"/>
      <c r="M103" s="44"/>
      <c r="N103" s="44"/>
      <c r="O103" s="44"/>
      <c r="P103" s="44"/>
      <c r="Q103" s="44"/>
      <c r="R103" s="44"/>
      <c r="S103" s="44"/>
      <c r="T103" s="44"/>
    </row>
    <row r="104" spans="1:20" ht="12.75">
      <c r="A104" s="60"/>
      <c r="C104" s="43"/>
      <c r="E104" s="60"/>
      <c r="F104" s="60"/>
      <c r="K104" s="44"/>
      <c r="L104" s="44"/>
      <c r="M104" s="44"/>
      <c r="N104" s="44"/>
      <c r="O104" s="44"/>
      <c r="P104" s="44"/>
      <c r="Q104" s="44"/>
      <c r="R104" s="44"/>
      <c r="S104" s="44"/>
      <c r="T104" s="44"/>
    </row>
    <row r="105" spans="1:20" ht="12.75">
      <c r="A105" s="60"/>
      <c r="C105" s="43"/>
      <c r="E105" s="60"/>
      <c r="F105" s="60"/>
      <c r="K105" s="44"/>
      <c r="L105" s="44"/>
      <c r="M105" s="44"/>
      <c r="N105" s="44"/>
      <c r="O105" s="44"/>
      <c r="P105" s="44"/>
      <c r="Q105" s="44"/>
      <c r="R105" s="44"/>
      <c r="S105" s="44"/>
      <c r="T105" s="44"/>
    </row>
    <row r="106" spans="1:20" ht="12.75">
      <c r="A106" s="60"/>
      <c r="C106" s="43"/>
      <c r="E106" s="60"/>
      <c r="F106" s="60"/>
      <c r="K106" s="44"/>
      <c r="L106" s="44"/>
      <c r="M106" s="44"/>
      <c r="N106" s="44"/>
      <c r="O106" s="44"/>
      <c r="P106" s="44"/>
      <c r="Q106" s="44"/>
      <c r="R106" s="44"/>
      <c r="S106" s="44"/>
      <c r="T106" s="44"/>
    </row>
    <row r="107" spans="1:20" ht="12.75">
      <c r="A107" s="60"/>
      <c r="C107" s="43"/>
      <c r="E107" s="60"/>
      <c r="F107" s="60"/>
      <c r="K107" s="44"/>
      <c r="L107" s="44"/>
      <c r="M107" s="44"/>
      <c r="N107" s="44"/>
      <c r="O107" s="44"/>
      <c r="P107" s="44"/>
      <c r="Q107" s="44"/>
      <c r="R107" s="44"/>
      <c r="S107" s="44"/>
      <c r="T107" s="44"/>
    </row>
    <row r="108" spans="1:20" ht="12.75">
      <c r="A108" s="60"/>
      <c r="C108" s="43"/>
      <c r="E108" s="60"/>
      <c r="F108" s="60"/>
      <c r="K108" s="44"/>
      <c r="L108" s="44"/>
      <c r="M108" s="44"/>
      <c r="N108" s="44"/>
      <c r="O108" s="44"/>
      <c r="P108" s="44"/>
      <c r="Q108" s="44"/>
      <c r="R108" s="44"/>
      <c r="S108" s="44"/>
      <c r="T108" s="44"/>
    </row>
    <row r="109" spans="1:20" ht="12.75">
      <c r="A109" s="60"/>
      <c r="C109" s="43"/>
      <c r="E109" s="60"/>
      <c r="F109" s="60"/>
      <c r="K109" s="44"/>
      <c r="L109" s="44"/>
      <c r="M109" s="44"/>
      <c r="N109" s="44"/>
      <c r="O109" s="44"/>
      <c r="P109" s="44"/>
      <c r="Q109" s="44"/>
      <c r="R109" s="44"/>
      <c r="S109" s="44"/>
      <c r="T109" s="44"/>
    </row>
    <row r="110" spans="1:20" ht="12.75">
      <c r="A110" s="60"/>
      <c r="C110" s="43"/>
      <c r="E110" s="60"/>
      <c r="F110" s="60"/>
      <c r="K110" s="44"/>
      <c r="L110" s="44"/>
      <c r="M110" s="44"/>
      <c r="N110" s="44"/>
      <c r="O110" s="44"/>
      <c r="P110" s="44"/>
      <c r="Q110" s="44"/>
      <c r="R110" s="44"/>
      <c r="S110" s="44"/>
      <c r="T110" s="44"/>
    </row>
    <row r="111" spans="1:20" ht="12.75">
      <c r="A111" s="60"/>
      <c r="C111" s="43"/>
      <c r="E111" s="60"/>
      <c r="F111" s="60"/>
      <c r="K111" s="44"/>
      <c r="L111" s="44"/>
      <c r="M111" s="44"/>
      <c r="N111" s="44"/>
      <c r="O111" s="44"/>
      <c r="P111" s="44"/>
      <c r="Q111" s="44"/>
      <c r="R111" s="44"/>
      <c r="S111" s="44"/>
      <c r="T111" s="44"/>
    </row>
    <row r="112" spans="1:20" ht="12.75">
      <c r="A112" s="60"/>
      <c r="C112" s="43"/>
      <c r="E112" s="60"/>
      <c r="F112" s="60"/>
      <c r="K112" s="44"/>
      <c r="L112" s="44"/>
      <c r="M112" s="44"/>
      <c r="N112" s="44"/>
      <c r="O112" s="44"/>
      <c r="P112" s="44"/>
      <c r="Q112" s="44"/>
      <c r="R112" s="44"/>
      <c r="S112" s="44"/>
      <c r="T112" s="44"/>
    </row>
    <row r="113" spans="1:20" ht="12.75">
      <c r="A113" s="60"/>
      <c r="C113" s="43"/>
      <c r="E113" s="60"/>
      <c r="F113" s="60"/>
      <c r="K113" s="44"/>
      <c r="L113" s="44"/>
      <c r="M113" s="44"/>
      <c r="N113" s="44"/>
      <c r="O113" s="44"/>
      <c r="P113" s="44"/>
      <c r="Q113" s="44"/>
      <c r="R113" s="44"/>
      <c r="S113" s="44"/>
      <c r="T113" s="44"/>
    </row>
    <row r="114" spans="1:20" ht="12.75">
      <c r="A114" s="60"/>
      <c r="C114" s="43"/>
      <c r="E114" s="60"/>
      <c r="F114" s="60"/>
      <c r="K114" s="44"/>
      <c r="L114" s="44"/>
      <c r="M114" s="44"/>
      <c r="N114" s="44"/>
      <c r="O114" s="44"/>
      <c r="P114" s="44"/>
      <c r="Q114" s="44"/>
      <c r="R114" s="44"/>
      <c r="S114" s="44"/>
      <c r="T114" s="44"/>
    </row>
    <row r="115" spans="1:20" ht="12.75">
      <c r="A115" s="60"/>
      <c r="C115" s="43"/>
      <c r="E115" s="60"/>
      <c r="F115" s="60"/>
      <c r="K115" s="44"/>
      <c r="L115" s="44"/>
      <c r="M115" s="44"/>
      <c r="N115" s="44"/>
      <c r="O115" s="44"/>
      <c r="P115" s="44"/>
      <c r="Q115" s="44"/>
      <c r="R115" s="44"/>
      <c r="S115" s="44"/>
      <c r="T115" s="44"/>
    </row>
    <row r="116" spans="1:20" ht="12.75">
      <c r="A116" s="60"/>
      <c r="C116" s="43"/>
      <c r="E116" s="60"/>
      <c r="F116" s="60"/>
      <c r="K116" s="44"/>
      <c r="L116" s="44"/>
      <c r="M116" s="44"/>
      <c r="N116" s="44"/>
      <c r="O116" s="44"/>
      <c r="P116" s="44"/>
      <c r="Q116" s="44"/>
      <c r="R116" s="44"/>
      <c r="S116" s="44"/>
      <c r="T116" s="44"/>
    </row>
    <row r="117" spans="1:20" ht="12.75">
      <c r="A117" s="60"/>
      <c r="C117" s="43"/>
      <c r="E117" s="60"/>
      <c r="F117" s="60"/>
      <c r="K117" s="44"/>
      <c r="L117" s="44"/>
      <c r="M117" s="44"/>
      <c r="N117" s="44"/>
      <c r="O117" s="44"/>
      <c r="P117" s="44"/>
      <c r="Q117" s="44"/>
      <c r="R117" s="44"/>
      <c r="S117" s="44"/>
      <c r="T117" s="44"/>
    </row>
    <row r="118" spans="1:20" ht="12.75">
      <c r="A118" s="60"/>
      <c r="C118" s="43"/>
      <c r="E118" s="60"/>
      <c r="F118" s="60"/>
      <c r="K118" s="44"/>
      <c r="L118" s="44"/>
      <c r="M118" s="44"/>
      <c r="N118" s="44"/>
      <c r="O118" s="44"/>
      <c r="P118" s="44"/>
      <c r="Q118" s="44"/>
      <c r="R118" s="44"/>
      <c r="S118" s="44"/>
      <c r="T118" s="44"/>
    </row>
    <row r="119" spans="1:20" ht="12.75">
      <c r="A119" s="60"/>
      <c r="C119" s="43"/>
      <c r="E119" s="60"/>
      <c r="F119" s="60"/>
      <c r="K119" s="44"/>
      <c r="L119" s="44"/>
      <c r="M119" s="44"/>
      <c r="N119" s="44"/>
      <c r="O119" s="44"/>
      <c r="P119" s="44"/>
      <c r="Q119" s="44"/>
      <c r="R119" s="44"/>
      <c r="S119" s="44"/>
      <c r="T119" s="44"/>
    </row>
    <row r="120" spans="1:20" ht="12.75">
      <c r="A120" s="60"/>
      <c r="C120" s="43"/>
      <c r="E120" s="60"/>
      <c r="F120" s="60"/>
      <c r="K120" s="44"/>
      <c r="L120" s="44"/>
      <c r="M120" s="44"/>
      <c r="N120" s="44"/>
      <c r="O120" s="44"/>
      <c r="P120" s="44"/>
      <c r="Q120" s="44"/>
      <c r="R120" s="44"/>
      <c r="S120" s="44"/>
      <c r="T120" s="44"/>
    </row>
    <row r="121" spans="1:20" ht="12.75">
      <c r="A121" s="60"/>
      <c r="C121" s="43"/>
      <c r="E121" s="60"/>
      <c r="F121" s="60"/>
      <c r="K121" s="44"/>
      <c r="L121" s="44"/>
      <c r="M121" s="44"/>
      <c r="N121" s="44"/>
      <c r="O121" s="44"/>
      <c r="P121" s="44"/>
      <c r="Q121" s="44"/>
      <c r="R121" s="44"/>
      <c r="S121" s="44"/>
      <c r="T121" s="44"/>
    </row>
    <row r="122" spans="1:20" ht="12.75">
      <c r="A122" s="60"/>
      <c r="C122" s="43"/>
      <c r="E122" s="60"/>
      <c r="F122" s="60"/>
      <c r="K122" s="44"/>
      <c r="L122" s="44"/>
      <c r="M122" s="44"/>
      <c r="N122" s="44"/>
      <c r="O122" s="44"/>
      <c r="P122" s="44"/>
      <c r="Q122" s="44"/>
      <c r="R122" s="44"/>
      <c r="S122" s="44"/>
      <c r="T122" s="44"/>
    </row>
    <row r="123" spans="1:20" ht="12.75">
      <c r="A123" s="60"/>
      <c r="C123" s="43"/>
      <c r="E123" s="60"/>
      <c r="F123" s="60"/>
      <c r="K123" s="44"/>
      <c r="L123" s="44"/>
      <c r="M123" s="44"/>
      <c r="N123" s="44"/>
      <c r="O123" s="44"/>
      <c r="P123" s="44"/>
      <c r="Q123" s="44"/>
      <c r="R123" s="44"/>
      <c r="S123" s="44"/>
      <c r="T123" s="44"/>
    </row>
    <row r="124" spans="1:20" ht="12.75">
      <c r="A124" s="60"/>
      <c r="C124" s="43"/>
      <c r="E124" s="60"/>
      <c r="F124" s="60"/>
      <c r="K124" s="44"/>
      <c r="L124" s="44"/>
      <c r="M124" s="44"/>
      <c r="N124" s="44"/>
      <c r="O124" s="44"/>
      <c r="P124" s="44"/>
      <c r="Q124" s="44"/>
      <c r="R124" s="44"/>
      <c r="S124" s="44"/>
      <c r="T124" s="44"/>
    </row>
    <row r="125" spans="1:20" ht="12.75">
      <c r="A125" s="60"/>
      <c r="C125" s="43"/>
      <c r="E125" s="60"/>
      <c r="F125" s="60"/>
      <c r="K125" s="44"/>
      <c r="L125" s="44"/>
      <c r="M125" s="44"/>
      <c r="N125" s="44"/>
      <c r="O125" s="44"/>
      <c r="P125" s="44"/>
      <c r="Q125" s="44"/>
      <c r="R125" s="44"/>
      <c r="S125" s="44"/>
      <c r="T125" s="44"/>
    </row>
    <row r="126" spans="1:20" ht="12.75">
      <c r="A126" s="60"/>
      <c r="C126" s="43"/>
      <c r="E126" s="60"/>
      <c r="F126" s="60"/>
      <c r="K126" s="44"/>
      <c r="L126" s="44"/>
      <c r="M126" s="44"/>
      <c r="N126" s="44"/>
      <c r="O126" s="44"/>
      <c r="P126" s="44"/>
      <c r="Q126" s="44"/>
      <c r="R126" s="44"/>
      <c r="S126" s="44"/>
      <c r="T126" s="44"/>
    </row>
    <row r="127" spans="1:20" ht="12.75">
      <c r="A127" s="60"/>
      <c r="C127" s="43"/>
      <c r="E127" s="60"/>
      <c r="F127" s="60"/>
      <c r="K127" s="44"/>
      <c r="L127" s="44"/>
      <c r="M127" s="44"/>
      <c r="N127" s="44"/>
      <c r="O127" s="44"/>
      <c r="P127" s="44"/>
      <c r="Q127" s="44"/>
      <c r="R127" s="44"/>
      <c r="S127" s="44"/>
      <c r="T127" s="44"/>
    </row>
    <row r="128" spans="1:20" ht="12.75">
      <c r="A128" s="60"/>
      <c r="C128" s="43"/>
      <c r="E128" s="60"/>
      <c r="F128" s="60"/>
      <c r="K128" s="44"/>
      <c r="L128" s="44"/>
      <c r="M128" s="44"/>
      <c r="N128" s="44"/>
      <c r="O128" s="44"/>
      <c r="P128" s="44"/>
      <c r="Q128" s="44"/>
      <c r="R128" s="44"/>
      <c r="S128" s="44"/>
      <c r="T128" s="44"/>
    </row>
    <row r="129" spans="1:20" ht="12.75">
      <c r="A129" s="60"/>
      <c r="C129" s="43"/>
      <c r="E129" s="60"/>
      <c r="F129" s="60"/>
      <c r="K129" s="44"/>
      <c r="L129" s="44"/>
      <c r="M129" s="44"/>
      <c r="N129" s="44"/>
      <c r="O129" s="44"/>
      <c r="P129" s="44"/>
      <c r="Q129" s="44"/>
      <c r="R129" s="44"/>
      <c r="S129" s="44"/>
      <c r="T129" s="44"/>
    </row>
    <row r="130" spans="1:20" ht="12.75">
      <c r="A130" s="60"/>
      <c r="C130" s="43"/>
      <c r="E130" s="60"/>
      <c r="F130" s="60"/>
      <c r="K130" s="44"/>
      <c r="L130" s="44"/>
      <c r="M130" s="44"/>
      <c r="N130" s="44"/>
      <c r="O130" s="44"/>
      <c r="P130" s="44"/>
      <c r="Q130" s="44"/>
      <c r="R130" s="44"/>
      <c r="S130" s="44"/>
      <c r="T130" s="44"/>
    </row>
    <row r="131" spans="1:20" ht="12.75">
      <c r="A131" s="60"/>
      <c r="C131" s="43"/>
      <c r="E131" s="60"/>
      <c r="F131" s="60"/>
      <c r="K131" s="44"/>
      <c r="L131" s="44"/>
      <c r="M131" s="44"/>
      <c r="N131" s="44"/>
      <c r="O131" s="44"/>
      <c r="P131" s="44"/>
      <c r="Q131" s="44"/>
      <c r="R131" s="44"/>
      <c r="S131" s="44"/>
      <c r="T131" s="44"/>
    </row>
    <row r="132" spans="1:20" ht="12.75">
      <c r="A132" s="60"/>
      <c r="C132" s="43"/>
      <c r="E132" s="60"/>
      <c r="F132" s="60"/>
      <c r="K132" s="44"/>
      <c r="L132" s="44"/>
      <c r="M132" s="44"/>
      <c r="N132" s="44"/>
      <c r="O132" s="44"/>
      <c r="P132" s="44"/>
      <c r="Q132" s="44"/>
      <c r="R132" s="44"/>
      <c r="S132" s="44"/>
      <c r="T132" s="44"/>
    </row>
    <row r="133" spans="1:20" ht="12.75">
      <c r="A133" s="60"/>
      <c r="C133" s="43"/>
      <c r="E133" s="60"/>
      <c r="F133" s="60"/>
      <c r="K133" s="44"/>
      <c r="L133" s="44"/>
      <c r="M133" s="44"/>
      <c r="N133" s="44"/>
      <c r="O133" s="44"/>
      <c r="P133" s="44"/>
      <c r="Q133" s="44"/>
      <c r="R133" s="44"/>
      <c r="S133" s="44"/>
      <c r="T133" s="44"/>
    </row>
    <row r="134" spans="1:20" ht="12.75">
      <c r="A134" s="60"/>
      <c r="C134" s="43"/>
      <c r="E134" s="60"/>
      <c r="F134" s="60"/>
      <c r="K134" s="44"/>
      <c r="L134" s="44"/>
      <c r="M134" s="44"/>
      <c r="N134" s="44"/>
      <c r="O134" s="44"/>
      <c r="P134" s="44"/>
      <c r="Q134" s="44"/>
      <c r="R134" s="44"/>
      <c r="S134" s="44"/>
      <c r="T134" s="44"/>
    </row>
    <row r="135" spans="1:20" ht="12.75">
      <c r="A135" s="60"/>
      <c r="C135" s="43"/>
      <c r="E135" s="60"/>
      <c r="F135" s="60"/>
      <c r="K135" s="44"/>
      <c r="L135" s="44"/>
      <c r="M135" s="44"/>
      <c r="N135" s="44"/>
      <c r="O135" s="44"/>
      <c r="P135" s="44"/>
      <c r="Q135" s="44"/>
      <c r="R135" s="44"/>
      <c r="S135" s="44"/>
      <c r="T135" s="44"/>
    </row>
    <row r="136" spans="1:20" ht="12.75">
      <c r="A136" s="60"/>
      <c r="C136" s="43"/>
      <c r="E136" s="60"/>
      <c r="F136" s="60"/>
      <c r="K136" s="44"/>
      <c r="L136" s="44"/>
      <c r="M136" s="44"/>
      <c r="N136" s="44"/>
      <c r="O136" s="44"/>
      <c r="P136" s="44"/>
      <c r="Q136" s="44"/>
      <c r="R136" s="44"/>
      <c r="S136" s="44"/>
      <c r="T136" s="44"/>
    </row>
    <row r="137" spans="1:20" ht="12.75">
      <c r="A137" s="60"/>
      <c r="C137" s="43"/>
      <c r="E137" s="60"/>
      <c r="F137" s="60"/>
      <c r="K137" s="44"/>
      <c r="L137" s="44"/>
      <c r="M137" s="44"/>
      <c r="N137" s="44"/>
      <c r="O137" s="44"/>
      <c r="P137" s="44"/>
      <c r="Q137" s="44"/>
      <c r="R137" s="44"/>
      <c r="S137" s="44"/>
      <c r="T137" s="44"/>
    </row>
    <row r="138" spans="1:20" ht="12.75">
      <c r="A138" s="60"/>
      <c r="C138" s="43"/>
      <c r="E138" s="60"/>
      <c r="F138" s="60"/>
      <c r="K138" s="44"/>
      <c r="L138" s="44"/>
      <c r="M138" s="44"/>
      <c r="N138" s="44"/>
      <c r="O138" s="44"/>
      <c r="P138" s="44"/>
      <c r="Q138" s="44"/>
      <c r="R138" s="44"/>
      <c r="S138" s="44"/>
      <c r="T138" s="44"/>
    </row>
    <row r="139" spans="1:20" ht="12.75">
      <c r="A139" s="60"/>
      <c r="C139" s="43"/>
      <c r="E139" s="60"/>
      <c r="F139" s="60"/>
      <c r="K139" s="44"/>
      <c r="L139" s="44"/>
      <c r="M139" s="44"/>
      <c r="N139" s="44"/>
      <c r="O139" s="44"/>
      <c r="P139" s="44"/>
      <c r="Q139" s="44"/>
      <c r="R139" s="44"/>
      <c r="S139" s="44"/>
      <c r="T139" s="44"/>
    </row>
    <row r="140" spans="1:20" ht="12.75">
      <c r="A140" s="60"/>
      <c r="C140" s="43"/>
      <c r="E140" s="60"/>
      <c r="F140" s="60"/>
      <c r="K140" s="44"/>
      <c r="L140" s="44"/>
      <c r="M140" s="44"/>
      <c r="N140" s="44"/>
      <c r="O140" s="44"/>
      <c r="P140" s="44"/>
      <c r="Q140" s="44"/>
      <c r="R140" s="44"/>
      <c r="S140" s="44"/>
      <c r="T140" s="44"/>
    </row>
    <row r="141" spans="1:20" ht="12.75">
      <c r="A141" s="60"/>
      <c r="C141" s="43"/>
      <c r="E141" s="60"/>
      <c r="F141" s="60"/>
      <c r="K141" s="44"/>
      <c r="L141" s="44"/>
      <c r="M141" s="44"/>
      <c r="N141" s="44"/>
      <c r="O141" s="44"/>
      <c r="P141" s="44"/>
      <c r="Q141" s="44"/>
      <c r="R141" s="44"/>
      <c r="S141" s="44"/>
      <c r="T141" s="44"/>
    </row>
    <row r="142" spans="1:20" ht="12.75">
      <c r="A142" s="60"/>
      <c r="C142" s="43"/>
      <c r="E142" s="60"/>
      <c r="F142" s="60"/>
      <c r="K142" s="44"/>
      <c r="L142" s="44"/>
      <c r="M142" s="44"/>
      <c r="N142" s="44"/>
      <c r="O142" s="44"/>
      <c r="P142" s="44"/>
      <c r="Q142" s="44"/>
      <c r="R142" s="44"/>
      <c r="S142" s="44"/>
      <c r="T142" s="44"/>
    </row>
    <row r="143" spans="1:20" ht="12.75">
      <c r="A143" s="60"/>
      <c r="C143" s="43"/>
      <c r="E143" s="60"/>
      <c r="F143" s="60"/>
      <c r="K143" s="44"/>
      <c r="L143" s="44"/>
      <c r="M143" s="44"/>
      <c r="N143" s="44"/>
      <c r="O143" s="44"/>
      <c r="P143" s="44"/>
      <c r="Q143" s="44"/>
      <c r="R143" s="44"/>
      <c r="S143" s="44"/>
      <c r="T143" s="44"/>
    </row>
    <row r="144" spans="1:20" ht="12.75">
      <c r="A144" s="60"/>
      <c r="C144" s="43"/>
      <c r="E144" s="60"/>
      <c r="F144" s="60"/>
      <c r="K144" s="44"/>
      <c r="L144" s="44"/>
      <c r="M144" s="44"/>
      <c r="N144" s="44"/>
      <c r="O144" s="44"/>
      <c r="P144" s="44"/>
      <c r="Q144" s="44"/>
      <c r="R144" s="44"/>
      <c r="S144" s="44"/>
      <c r="T144" s="44"/>
    </row>
    <row r="145" spans="1:20" ht="12.75">
      <c r="A145" s="60"/>
      <c r="C145" s="43"/>
      <c r="E145" s="60"/>
      <c r="F145" s="60"/>
      <c r="K145" s="44"/>
      <c r="L145" s="44"/>
      <c r="M145" s="44"/>
      <c r="N145" s="44"/>
      <c r="O145" s="44"/>
      <c r="P145" s="44"/>
      <c r="Q145" s="44"/>
      <c r="R145" s="44"/>
      <c r="S145" s="44"/>
      <c r="T145" s="44"/>
    </row>
    <row r="146" spans="1:20" ht="12.75">
      <c r="A146" s="60"/>
      <c r="C146" s="43"/>
      <c r="E146" s="60"/>
      <c r="F146" s="60"/>
      <c r="K146" s="44"/>
      <c r="L146" s="44"/>
      <c r="M146" s="44"/>
      <c r="N146" s="44"/>
      <c r="O146" s="44"/>
      <c r="P146" s="44"/>
      <c r="Q146" s="44"/>
      <c r="R146" s="44"/>
      <c r="S146" s="44"/>
      <c r="T146" s="44"/>
    </row>
    <row r="147" spans="1:20" ht="12.75">
      <c r="A147" s="60"/>
      <c r="C147" s="43"/>
      <c r="E147" s="60"/>
      <c r="F147" s="60"/>
      <c r="K147" s="44"/>
      <c r="L147" s="44"/>
      <c r="M147" s="44"/>
      <c r="N147" s="44"/>
      <c r="O147" s="44"/>
      <c r="P147" s="44"/>
      <c r="Q147" s="44"/>
      <c r="R147" s="44"/>
      <c r="S147" s="44"/>
      <c r="T147" s="44"/>
    </row>
    <row r="148" spans="1:20" ht="12.75">
      <c r="A148" s="60"/>
      <c r="C148" s="43"/>
      <c r="E148" s="60"/>
      <c r="F148" s="60"/>
      <c r="K148" s="44"/>
      <c r="L148" s="44"/>
      <c r="M148" s="44"/>
      <c r="N148" s="44"/>
      <c r="O148" s="44"/>
      <c r="P148" s="44"/>
      <c r="Q148" s="44"/>
      <c r="R148" s="44"/>
      <c r="S148" s="44"/>
      <c r="T148" s="44"/>
    </row>
    <row r="149" spans="1:20" ht="12.75">
      <c r="A149" s="60"/>
      <c r="C149" s="43"/>
      <c r="E149" s="60"/>
      <c r="F149" s="60"/>
      <c r="K149" s="44"/>
      <c r="L149" s="44"/>
      <c r="M149" s="44"/>
      <c r="N149" s="44"/>
      <c r="O149" s="44"/>
      <c r="P149" s="44"/>
      <c r="Q149" s="44"/>
      <c r="R149" s="44"/>
      <c r="S149" s="44"/>
      <c r="T149" s="44"/>
    </row>
    <row r="150" spans="1:20" ht="12.75">
      <c r="A150" s="60"/>
      <c r="C150" s="43"/>
      <c r="E150" s="60"/>
      <c r="F150" s="60"/>
      <c r="K150" s="44"/>
      <c r="L150" s="44"/>
      <c r="M150" s="44"/>
      <c r="N150" s="44"/>
      <c r="O150" s="44"/>
      <c r="P150" s="44"/>
      <c r="Q150" s="44"/>
      <c r="R150" s="44"/>
      <c r="S150" s="44"/>
      <c r="T150" s="44"/>
    </row>
    <row r="151" spans="1:20" ht="12.75">
      <c r="A151" s="60"/>
      <c r="C151" s="43"/>
      <c r="E151" s="60"/>
      <c r="F151" s="60"/>
      <c r="K151" s="44"/>
      <c r="L151" s="44"/>
      <c r="M151" s="44"/>
      <c r="N151" s="44"/>
      <c r="O151" s="44"/>
      <c r="P151" s="44"/>
      <c r="Q151" s="44"/>
      <c r="R151" s="44"/>
      <c r="S151" s="44"/>
      <c r="T151" s="44"/>
    </row>
    <row r="152" spans="1:20" ht="12.75">
      <c r="A152" s="60"/>
      <c r="C152" s="60"/>
      <c r="E152" s="60"/>
      <c r="F152" s="60"/>
      <c r="K152" s="44"/>
      <c r="L152" s="44"/>
      <c r="M152" s="44"/>
      <c r="N152" s="44"/>
      <c r="O152" s="44"/>
      <c r="P152" s="44"/>
      <c r="Q152" s="44"/>
      <c r="R152" s="44"/>
      <c r="S152" s="44"/>
      <c r="T152" s="44"/>
    </row>
    <row r="153" spans="1:20" ht="12.75">
      <c r="A153" s="60"/>
      <c r="C153" s="60"/>
      <c r="E153" s="60"/>
      <c r="F153" s="60"/>
      <c r="K153" s="44"/>
      <c r="L153" s="44"/>
      <c r="M153" s="44"/>
      <c r="N153" s="44"/>
      <c r="O153" s="44"/>
      <c r="P153" s="44"/>
      <c r="Q153" s="44"/>
      <c r="R153" s="44"/>
      <c r="S153" s="44"/>
      <c r="T153" s="44"/>
    </row>
    <row r="154" spans="1:20" ht="12.75">
      <c r="A154" s="60"/>
      <c r="C154" s="60"/>
      <c r="E154" s="60"/>
      <c r="F154" s="60"/>
      <c r="K154" s="44"/>
      <c r="L154" s="44"/>
      <c r="M154" s="44"/>
      <c r="N154" s="44"/>
      <c r="O154" s="44"/>
      <c r="P154" s="44"/>
      <c r="Q154" s="44"/>
      <c r="R154" s="44"/>
      <c r="S154" s="44"/>
      <c r="T154" s="44"/>
    </row>
    <row r="155" spans="1:20" ht="12.75">
      <c r="A155" s="60"/>
      <c r="C155" s="60"/>
      <c r="E155" s="60"/>
      <c r="F155" s="60"/>
      <c r="K155" s="44"/>
      <c r="L155" s="44"/>
      <c r="M155" s="44"/>
      <c r="N155" s="44"/>
      <c r="O155" s="44"/>
      <c r="P155" s="44"/>
      <c r="Q155" s="44"/>
      <c r="R155" s="44"/>
      <c r="S155" s="44"/>
      <c r="T155" s="44"/>
    </row>
    <row r="156" spans="1:20" ht="12.75">
      <c r="A156" s="60"/>
      <c r="C156" s="60"/>
      <c r="E156" s="60"/>
      <c r="F156" s="60"/>
      <c r="K156" s="44"/>
      <c r="L156" s="44"/>
      <c r="M156" s="44"/>
      <c r="N156" s="44"/>
      <c r="O156" s="44"/>
      <c r="P156" s="44"/>
      <c r="Q156" s="44"/>
      <c r="R156" s="44"/>
      <c r="S156" s="44"/>
      <c r="T156" s="44"/>
    </row>
    <row r="157" spans="1:20" ht="12.75">
      <c r="A157" s="60"/>
      <c r="C157" s="60"/>
      <c r="E157" s="60"/>
      <c r="F157" s="60"/>
      <c r="K157" s="44"/>
      <c r="L157" s="44"/>
      <c r="M157" s="44"/>
      <c r="N157" s="44"/>
      <c r="O157" s="44"/>
      <c r="P157" s="44"/>
      <c r="Q157" s="44"/>
      <c r="R157" s="44"/>
      <c r="S157" s="44"/>
      <c r="T157" s="44"/>
    </row>
    <row r="158" spans="1:20" ht="12.75">
      <c r="A158" s="60"/>
      <c r="C158" s="60"/>
      <c r="E158" s="60"/>
      <c r="F158" s="60"/>
      <c r="K158" s="44"/>
      <c r="L158" s="44"/>
      <c r="M158" s="44"/>
      <c r="N158" s="44"/>
      <c r="O158" s="44"/>
      <c r="P158" s="44"/>
      <c r="Q158" s="44"/>
      <c r="R158" s="44"/>
      <c r="S158" s="44"/>
      <c r="T158" s="44"/>
    </row>
    <row r="159" spans="1:20" ht="12.75">
      <c r="A159" s="60"/>
      <c r="C159" s="60"/>
      <c r="E159" s="60"/>
      <c r="F159" s="60"/>
      <c r="K159" s="44"/>
      <c r="L159" s="44"/>
      <c r="M159" s="44"/>
      <c r="N159" s="44"/>
      <c r="O159" s="44"/>
      <c r="P159" s="44"/>
      <c r="Q159" s="44"/>
      <c r="R159" s="44"/>
      <c r="S159" s="44"/>
      <c r="T159" s="44"/>
    </row>
    <row r="160" spans="1:20" ht="12.75">
      <c r="A160" s="60"/>
      <c r="C160" s="60"/>
      <c r="E160" s="60"/>
      <c r="F160" s="60"/>
      <c r="K160" s="44"/>
      <c r="L160" s="44"/>
      <c r="M160" s="44"/>
      <c r="N160" s="44"/>
      <c r="O160" s="44"/>
      <c r="P160" s="44"/>
      <c r="Q160" s="44"/>
      <c r="R160" s="44"/>
      <c r="S160" s="44"/>
      <c r="T160" s="44"/>
    </row>
    <row r="161" spans="1:20" ht="12.75">
      <c r="A161" s="60"/>
      <c r="C161" s="60"/>
      <c r="E161" s="60"/>
      <c r="F161" s="60"/>
      <c r="K161" s="44"/>
      <c r="L161" s="44"/>
      <c r="M161" s="44"/>
      <c r="N161" s="44"/>
      <c r="O161" s="44"/>
      <c r="P161" s="44"/>
      <c r="Q161" s="44"/>
      <c r="R161" s="44"/>
      <c r="S161" s="44"/>
      <c r="T161" s="44"/>
    </row>
    <row r="162" spans="1:20" ht="12.75">
      <c r="A162" s="60"/>
      <c r="C162" s="60"/>
      <c r="E162" s="60"/>
      <c r="F162" s="60"/>
      <c r="K162" s="44"/>
      <c r="L162" s="44"/>
      <c r="M162" s="44"/>
      <c r="N162" s="44"/>
      <c r="O162" s="44"/>
      <c r="P162" s="44"/>
      <c r="Q162" s="44"/>
      <c r="R162" s="44"/>
      <c r="S162" s="44"/>
      <c r="T162" s="44"/>
    </row>
    <row r="163" spans="1:20" ht="12.75">
      <c r="A163" s="60"/>
      <c r="C163" s="60"/>
      <c r="E163" s="60"/>
      <c r="F163" s="60"/>
      <c r="K163" s="44"/>
      <c r="L163" s="44"/>
      <c r="M163" s="44"/>
      <c r="N163" s="44"/>
      <c r="O163" s="44"/>
      <c r="P163" s="44"/>
      <c r="Q163" s="44"/>
      <c r="R163" s="44"/>
      <c r="S163" s="44"/>
      <c r="T163" s="44"/>
    </row>
    <row r="164" spans="1:20" ht="12.75">
      <c r="A164" s="60"/>
      <c r="C164" s="60"/>
      <c r="E164" s="60"/>
      <c r="F164" s="60"/>
      <c r="K164" s="44"/>
      <c r="L164" s="44"/>
      <c r="M164" s="44"/>
      <c r="N164" s="44"/>
      <c r="O164" s="44"/>
      <c r="P164" s="44"/>
      <c r="Q164" s="44"/>
      <c r="R164" s="44"/>
      <c r="S164" s="44"/>
      <c r="T164" s="44"/>
    </row>
    <row r="165" spans="1:20" ht="12.75">
      <c r="A165" s="60"/>
      <c r="C165" s="60"/>
      <c r="E165" s="60"/>
      <c r="F165" s="60"/>
      <c r="K165" s="44"/>
      <c r="L165" s="44"/>
      <c r="M165" s="44"/>
      <c r="N165" s="44"/>
      <c r="O165" s="44"/>
      <c r="P165" s="44"/>
      <c r="Q165" s="44"/>
      <c r="R165" s="44"/>
      <c r="S165" s="44"/>
      <c r="T165" s="44"/>
    </row>
    <row r="166" spans="1:20" ht="12.75">
      <c r="A166" s="60"/>
      <c r="C166" s="60"/>
      <c r="E166" s="60"/>
      <c r="F166" s="60"/>
      <c r="K166" s="44"/>
      <c r="L166" s="44"/>
      <c r="M166" s="44"/>
      <c r="N166" s="44"/>
      <c r="O166" s="44"/>
      <c r="P166" s="44"/>
      <c r="Q166" s="44"/>
      <c r="R166" s="44"/>
      <c r="S166" s="44"/>
      <c r="T166" s="44"/>
    </row>
    <row r="167" spans="1:20" ht="12.75">
      <c r="A167" s="60"/>
      <c r="C167" s="60"/>
      <c r="E167" s="60"/>
      <c r="F167" s="60"/>
      <c r="K167" s="44"/>
      <c r="L167" s="44"/>
      <c r="M167" s="44"/>
      <c r="N167" s="44"/>
      <c r="O167" s="44"/>
      <c r="P167" s="44"/>
      <c r="Q167" s="44"/>
      <c r="R167" s="44"/>
      <c r="S167" s="44"/>
      <c r="T167" s="44"/>
    </row>
    <row r="168" spans="1:20" ht="12.75">
      <c r="A168" s="60"/>
      <c r="C168" s="60"/>
      <c r="E168" s="60"/>
      <c r="F168" s="60"/>
      <c r="K168" s="44"/>
      <c r="L168" s="44"/>
      <c r="M168" s="44"/>
      <c r="N168" s="44"/>
      <c r="O168" s="44"/>
      <c r="P168" s="44"/>
      <c r="Q168" s="44"/>
      <c r="R168" s="44"/>
      <c r="S168" s="44"/>
      <c r="T168" s="44"/>
    </row>
    <row r="169" spans="1:20" ht="12.75">
      <c r="A169" s="60"/>
      <c r="C169" s="60"/>
      <c r="E169" s="60"/>
      <c r="F169" s="60"/>
      <c r="K169" s="44"/>
      <c r="L169" s="44"/>
      <c r="M169" s="44"/>
      <c r="N169" s="44"/>
      <c r="O169" s="44"/>
      <c r="P169" s="44"/>
      <c r="Q169" s="44"/>
      <c r="R169" s="44"/>
      <c r="S169" s="44"/>
      <c r="T169" s="44"/>
    </row>
    <row r="170" spans="1:20" ht="12.75">
      <c r="A170" s="60"/>
      <c r="C170" s="60"/>
      <c r="E170" s="60"/>
      <c r="F170" s="60"/>
      <c r="K170" s="44"/>
      <c r="L170" s="44"/>
      <c r="M170" s="44"/>
      <c r="N170" s="44"/>
      <c r="O170" s="44"/>
      <c r="P170" s="44"/>
      <c r="Q170" s="44"/>
      <c r="R170" s="44"/>
      <c r="S170" s="44"/>
      <c r="T170" s="44"/>
    </row>
    <row r="171" spans="1:20" ht="12.75">
      <c r="A171" s="60"/>
      <c r="C171" s="60"/>
      <c r="E171" s="60"/>
      <c r="F171" s="60"/>
      <c r="K171" s="44"/>
      <c r="L171" s="44"/>
      <c r="M171" s="44"/>
      <c r="N171" s="44"/>
      <c r="O171" s="44"/>
      <c r="P171" s="44"/>
      <c r="Q171" s="44"/>
      <c r="R171" s="44"/>
      <c r="S171" s="44"/>
      <c r="T171" s="44"/>
    </row>
    <row r="172" spans="1:20" ht="12.75">
      <c r="A172" s="60"/>
      <c r="C172" s="60"/>
      <c r="E172" s="60"/>
      <c r="F172" s="60"/>
      <c r="K172" s="44"/>
      <c r="L172" s="44"/>
      <c r="M172" s="44"/>
      <c r="N172" s="44"/>
      <c r="O172" s="44"/>
      <c r="P172" s="44"/>
      <c r="Q172" s="44"/>
      <c r="R172" s="44"/>
      <c r="S172" s="44"/>
      <c r="T172" s="44"/>
    </row>
    <row r="173" spans="1:20" ht="12.75">
      <c r="A173" s="60"/>
      <c r="C173" s="60"/>
      <c r="E173" s="60"/>
      <c r="F173" s="60"/>
      <c r="K173" s="44"/>
      <c r="L173" s="44"/>
      <c r="M173" s="44"/>
      <c r="N173" s="44"/>
      <c r="O173" s="44"/>
      <c r="P173" s="44"/>
      <c r="Q173" s="44"/>
      <c r="R173" s="44"/>
      <c r="S173" s="44"/>
      <c r="T173" s="44"/>
    </row>
    <row r="174" spans="1:20" ht="12.75">
      <c r="A174" s="60"/>
      <c r="C174" s="60"/>
      <c r="E174" s="60"/>
      <c r="F174" s="60"/>
      <c r="K174" s="44"/>
      <c r="L174" s="44"/>
      <c r="M174" s="44"/>
      <c r="N174" s="44"/>
      <c r="O174" s="44"/>
      <c r="P174" s="44"/>
      <c r="Q174" s="44"/>
      <c r="R174" s="44"/>
      <c r="S174" s="44"/>
      <c r="T174" s="44"/>
    </row>
    <row r="175" spans="1:20" ht="12.75">
      <c r="A175" s="60"/>
      <c r="C175" s="60"/>
      <c r="E175" s="60"/>
      <c r="F175" s="60"/>
      <c r="K175" s="44"/>
      <c r="L175" s="44"/>
      <c r="M175" s="44"/>
      <c r="N175" s="44"/>
      <c r="O175" s="44"/>
      <c r="P175" s="44"/>
      <c r="Q175" s="44"/>
      <c r="R175" s="44"/>
      <c r="S175" s="44"/>
      <c r="T175" s="44"/>
    </row>
    <row r="176" spans="1:20" ht="12.75">
      <c r="A176" s="60"/>
      <c r="C176" s="60"/>
      <c r="E176" s="60"/>
      <c r="F176" s="60"/>
      <c r="K176" s="44"/>
      <c r="L176" s="44"/>
      <c r="M176" s="44"/>
      <c r="N176" s="44"/>
      <c r="O176" s="44"/>
      <c r="P176" s="44"/>
      <c r="Q176" s="44"/>
      <c r="R176" s="44"/>
      <c r="S176" s="44"/>
      <c r="T176" s="44"/>
    </row>
    <row r="177" spans="1:20" ht="12.75">
      <c r="A177" s="60"/>
      <c r="C177" s="60"/>
      <c r="E177" s="60"/>
      <c r="F177" s="60"/>
      <c r="K177" s="44"/>
      <c r="L177" s="44"/>
      <c r="M177" s="44"/>
      <c r="N177" s="44"/>
      <c r="O177" s="44"/>
      <c r="P177" s="44"/>
      <c r="Q177" s="44"/>
      <c r="R177" s="44"/>
      <c r="S177" s="44"/>
      <c r="T177" s="44"/>
    </row>
    <row r="178" spans="1:20" ht="12.75">
      <c r="A178" s="60"/>
      <c r="C178" s="60"/>
      <c r="E178" s="60"/>
      <c r="F178" s="60"/>
      <c r="K178" s="44"/>
      <c r="L178" s="44"/>
      <c r="M178" s="44"/>
      <c r="N178" s="44"/>
      <c r="O178" s="44"/>
      <c r="P178" s="44"/>
      <c r="Q178" s="44"/>
      <c r="R178" s="44"/>
      <c r="S178" s="44"/>
      <c r="T178" s="44"/>
    </row>
    <row r="179" spans="1:20" ht="12.75">
      <c r="A179" s="60"/>
      <c r="C179" s="60"/>
      <c r="E179" s="60"/>
      <c r="F179" s="60"/>
      <c r="K179" s="44"/>
      <c r="L179" s="44"/>
      <c r="M179" s="44"/>
      <c r="N179" s="44"/>
      <c r="O179" s="44"/>
      <c r="P179" s="44"/>
      <c r="Q179" s="44"/>
      <c r="R179" s="44"/>
      <c r="S179" s="44"/>
      <c r="T179" s="44"/>
    </row>
    <row r="180" spans="1:20" ht="12.75">
      <c r="A180" s="60"/>
      <c r="C180" s="60"/>
      <c r="E180" s="60"/>
      <c r="F180" s="60"/>
      <c r="K180" s="44"/>
      <c r="L180" s="44"/>
      <c r="M180" s="44"/>
      <c r="N180" s="44"/>
      <c r="O180" s="44"/>
      <c r="P180" s="44"/>
      <c r="Q180" s="44"/>
      <c r="R180" s="44"/>
      <c r="S180" s="44"/>
      <c r="T180" s="44"/>
    </row>
    <row r="181" spans="1:20" ht="12.75">
      <c r="A181" s="60"/>
      <c r="C181" s="60"/>
      <c r="E181" s="60"/>
      <c r="F181" s="60"/>
      <c r="K181" s="44"/>
      <c r="L181" s="44"/>
      <c r="M181" s="44"/>
      <c r="N181" s="44"/>
      <c r="O181" s="44"/>
      <c r="P181" s="44"/>
      <c r="Q181" s="44"/>
      <c r="R181" s="44"/>
      <c r="S181" s="44"/>
      <c r="T181" s="44"/>
    </row>
    <row r="182" spans="1:20" ht="12.75">
      <c r="A182" s="60"/>
      <c r="C182" s="60"/>
      <c r="E182" s="60"/>
      <c r="F182" s="60"/>
      <c r="K182" s="44"/>
      <c r="L182" s="44"/>
      <c r="M182" s="44"/>
      <c r="N182" s="44"/>
      <c r="O182" s="44"/>
      <c r="P182" s="44"/>
      <c r="Q182" s="44"/>
      <c r="R182" s="44"/>
      <c r="S182" s="44"/>
      <c r="T182" s="44"/>
    </row>
    <row r="183" spans="1:20" ht="12.75">
      <c r="A183" s="60"/>
      <c r="C183" s="60"/>
      <c r="E183" s="60"/>
      <c r="F183" s="60"/>
      <c r="K183" s="44"/>
      <c r="L183" s="44"/>
      <c r="M183" s="44"/>
      <c r="N183" s="44"/>
      <c r="O183" s="44"/>
      <c r="P183" s="44"/>
      <c r="Q183" s="44"/>
      <c r="R183" s="44"/>
      <c r="S183" s="44"/>
      <c r="T183" s="44"/>
    </row>
    <row r="184" spans="1:20" ht="12.75">
      <c r="A184" s="60"/>
      <c r="C184" s="60"/>
      <c r="E184" s="60"/>
      <c r="F184" s="60"/>
      <c r="K184" s="44"/>
      <c r="L184" s="44"/>
      <c r="M184" s="44"/>
      <c r="N184" s="44"/>
      <c r="O184" s="44"/>
      <c r="P184" s="44"/>
      <c r="Q184" s="44"/>
      <c r="R184" s="44"/>
      <c r="S184" s="44"/>
      <c r="T184" s="44"/>
    </row>
    <row r="185" spans="1:20" ht="12.75">
      <c r="A185" s="60"/>
      <c r="C185" s="60"/>
      <c r="E185" s="60"/>
      <c r="F185" s="60"/>
      <c r="K185" s="44"/>
      <c r="L185" s="44"/>
      <c r="M185" s="44"/>
      <c r="N185" s="44"/>
      <c r="O185" s="44"/>
      <c r="P185" s="44"/>
      <c r="Q185" s="44"/>
      <c r="R185" s="44"/>
      <c r="S185" s="44"/>
      <c r="T185" s="44"/>
    </row>
    <row r="186" spans="1:20" ht="12.75">
      <c r="A186" s="60"/>
      <c r="C186" s="60"/>
      <c r="E186" s="60"/>
      <c r="F186" s="60"/>
      <c r="K186" s="44"/>
      <c r="L186" s="44"/>
      <c r="M186" s="44"/>
      <c r="N186" s="44"/>
      <c r="O186" s="44"/>
      <c r="P186" s="44"/>
      <c r="Q186" s="44"/>
      <c r="R186" s="44"/>
      <c r="S186" s="44"/>
      <c r="T186" s="44"/>
    </row>
    <row r="187" spans="1:20" ht="12.75">
      <c r="A187" s="60"/>
      <c r="C187" s="60"/>
      <c r="E187" s="60"/>
      <c r="F187" s="60"/>
      <c r="K187" s="44"/>
      <c r="L187" s="44"/>
      <c r="M187" s="44"/>
      <c r="N187" s="44"/>
      <c r="O187" s="44"/>
      <c r="P187" s="44"/>
      <c r="Q187" s="44"/>
      <c r="R187" s="44"/>
      <c r="S187" s="44"/>
      <c r="T187" s="44"/>
    </row>
    <row r="188" spans="1:20" ht="12.75">
      <c r="A188" s="60"/>
      <c r="C188" s="60"/>
      <c r="E188" s="60"/>
      <c r="F188" s="60"/>
      <c r="K188" s="44"/>
      <c r="L188" s="44"/>
      <c r="M188" s="44"/>
      <c r="N188" s="44"/>
      <c r="O188" s="44"/>
      <c r="P188" s="44"/>
      <c r="Q188" s="44"/>
      <c r="R188" s="44"/>
      <c r="S188" s="44"/>
      <c r="T188" s="44"/>
    </row>
    <row r="189" spans="1:20" ht="12.75">
      <c r="A189" s="60"/>
      <c r="C189" s="60"/>
      <c r="E189" s="60"/>
      <c r="F189" s="60"/>
      <c r="K189" s="44"/>
      <c r="L189" s="44"/>
      <c r="M189" s="44"/>
      <c r="N189" s="44"/>
      <c r="O189" s="44"/>
      <c r="P189" s="44"/>
      <c r="Q189" s="44"/>
      <c r="R189" s="44"/>
      <c r="S189" s="44"/>
      <c r="T189" s="44"/>
    </row>
    <row r="190" spans="1:20" ht="12.75">
      <c r="A190" s="60"/>
      <c r="C190" s="60"/>
      <c r="E190" s="60"/>
      <c r="F190" s="60"/>
      <c r="K190" s="44"/>
      <c r="L190" s="44"/>
      <c r="M190" s="44"/>
      <c r="N190" s="44"/>
      <c r="O190" s="44"/>
      <c r="P190" s="44"/>
      <c r="Q190" s="44"/>
      <c r="R190" s="44"/>
      <c r="S190" s="44"/>
      <c r="T190" s="44"/>
    </row>
    <row r="191" spans="1:20" ht="12.75">
      <c r="A191" s="60"/>
      <c r="C191" s="60"/>
      <c r="E191" s="60"/>
      <c r="F191" s="60"/>
      <c r="K191" s="44"/>
      <c r="L191" s="44"/>
      <c r="M191" s="44"/>
      <c r="N191" s="44"/>
      <c r="O191" s="44"/>
      <c r="P191" s="44"/>
      <c r="Q191" s="44"/>
      <c r="R191" s="44"/>
      <c r="S191" s="44"/>
      <c r="T191" s="44"/>
    </row>
    <row r="192" spans="1:20" ht="12.75">
      <c r="A192" s="60"/>
      <c r="C192" s="60"/>
      <c r="E192" s="60"/>
      <c r="F192" s="60"/>
      <c r="K192" s="44"/>
      <c r="L192" s="44"/>
      <c r="M192" s="44"/>
      <c r="N192" s="44"/>
      <c r="O192" s="44"/>
      <c r="P192" s="44"/>
      <c r="Q192" s="44"/>
      <c r="R192" s="44"/>
      <c r="S192" s="44"/>
      <c r="T192" s="44"/>
    </row>
    <row r="193" spans="1:20" ht="12.75">
      <c r="A193" s="60"/>
      <c r="C193" s="60"/>
      <c r="E193" s="60"/>
      <c r="F193" s="60"/>
      <c r="K193" s="44"/>
      <c r="L193" s="44"/>
      <c r="M193" s="44"/>
      <c r="N193" s="44"/>
      <c r="O193" s="44"/>
      <c r="P193" s="44"/>
      <c r="Q193" s="44"/>
      <c r="R193" s="44"/>
      <c r="S193" s="44"/>
      <c r="T193" s="44"/>
    </row>
    <row r="194" spans="1:20" ht="12.75">
      <c r="A194" s="60"/>
      <c r="C194" s="60"/>
      <c r="E194" s="60"/>
      <c r="F194" s="60"/>
      <c r="K194" s="44"/>
      <c r="L194" s="44"/>
      <c r="M194" s="44"/>
      <c r="N194" s="44"/>
      <c r="O194" s="44"/>
      <c r="P194" s="44"/>
      <c r="Q194" s="44"/>
      <c r="R194" s="44"/>
      <c r="S194" s="44"/>
      <c r="T194" s="44"/>
    </row>
    <row r="195" spans="1:20" ht="12.75">
      <c r="A195" s="60"/>
      <c r="C195" s="60"/>
      <c r="E195" s="60"/>
      <c r="F195" s="60"/>
      <c r="K195" s="44"/>
      <c r="L195" s="44"/>
      <c r="M195" s="44"/>
      <c r="N195" s="44"/>
      <c r="O195" s="44"/>
      <c r="P195" s="44"/>
      <c r="Q195" s="44"/>
      <c r="R195" s="44"/>
      <c r="S195" s="44"/>
      <c r="T195" s="44"/>
    </row>
    <row r="196" spans="1:20" ht="12.75">
      <c r="A196" s="60"/>
      <c r="C196" s="60"/>
      <c r="E196" s="60"/>
      <c r="F196" s="60"/>
      <c r="K196" s="44"/>
      <c r="L196" s="44"/>
      <c r="M196" s="44"/>
      <c r="N196" s="44"/>
      <c r="O196" s="44"/>
      <c r="P196" s="44"/>
      <c r="Q196" s="44"/>
      <c r="R196" s="44"/>
      <c r="S196" s="44"/>
      <c r="T196" s="44"/>
    </row>
    <row r="197" spans="1:20" ht="12.75">
      <c r="A197" s="60"/>
      <c r="C197" s="60"/>
      <c r="E197" s="60"/>
      <c r="F197" s="60"/>
      <c r="K197" s="44"/>
      <c r="L197" s="44"/>
      <c r="M197" s="44"/>
      <c r="N197" s="44"/>
      <c r="O197" s="44"/>
      <c r="P197" s="44"/>
      <c r="Q197" s="44"/>
      <c r="R197" s="44"/>
      <c r="S197" s="44"/>
      <c r="T197" s="44"/>
    </row>
    <row r="198" spans="1:20" ht="12.75">
      <c r="A198" s="60"/>
      <c r="C198" s="60"/>
      <c r="E198" s="60"/>
      <c r="F198" s="60"/>
      <c r="K198" s="44"/>
      <c r="L198" s="44"/>
      <c r="M198" s="44"/>
      <c r="N198" s="44"/>
      <c r="O198" s="44"/>
      <c r="P198" s="44"/>
      <c r="Q198" s="44"/>
      <c r="R198" s="44"/>
      <c r="S198" s="44"/>
      <c r="T198" s="44"/>
    </row>
    <row r="199" spans="1:20" ht="12.75">
      <c r="A199" s="60"/>
      <c r="C199" s="60"/>
      <c r="E199" s="60"/>
      <c r="F199" s="60"/>
      <c r="K199" s="44"/>
      <c r="L199" s="44"/>
      <c r="M199" s="44"/>
      <c r="N199" s="44"/>
      <c r="O199" s="44"/>
      <c r="P199" s="44"/>
      <c r="Q199" s="44"/>
      <c r="R199" s="44"/>
      <c r="S199" s="44"/>
      <c r="T199" s="44"/>
    </row>
    <row r="200" spans="1:20" ht="12.75">
      <c r="A200" s="60"/>
      <c r="C200" s="60"/>
      <c r="E200" s="60"/>
      <c r="F200" s="60"/>
      <c r="K200" s="44"/>
      <c r="L200" s="44"/>
      <c r="M200" s="44"/>
      <c r="N200" s="44"/>
      <c r="O200" s="44"/>
      <c r="P200" s="44"/>
      <c r="Q200" s="44"/>
      <c r="R200" s="44"/>
      <c r="S200" s="44"/>
      <c r="T200" s="44"/>
    </row>
    <row r="201" spans="1:20" ht="12.75">
      <c r="A201" s="60"/>
      <c r="C201" s="60"/>
      <c r="E201" s="60"/>
      <c r="F201" s="60"/>
      <c r="K201" s="44"/>
      <c r="L201" s="44"/>
      <c r="M201" s="44"/>
      <c r="N201" s="44"/>
      <c r="O201" s="44"/>
      <c r="P201" s="44"/>
      <c r="Q201" s="44"/>
      <c r="R201" s="44"/>
      <c r="S201" s="44"/>
      <c r="T201" s="44"/>
    </row>
    <row r="202" spans="1:20" ht="12.75">
      <c r="A202" s="60"/>
      <c r="C202" s="60"/>
      <c r="E202" s="60"/>
      <c r="F202" s="60"/>
      <c r="K202" s="44"/>
      <c r="L202" s="44"/>
      <c r="M202" s="44"/>
      <c r="N202" s="44"/>
      <c r="O202" s="44"/>
      <c r="P202" s="44"/>
      <c r="Q202" s="44"/>
      <c r="R202" s="44"/>
      <c r="S202" s="44"/>
      <c r="T202" s="44"/>
    </row>
    <row r="203" spans="1:20" ht="12.75">
      <c r="A203" s="60"/>
      <c r="C203" s="60"/>
      <c r="E203" s="60"/>
      <c r="F203" s="60"/>
      <c r="K203" s="44"/>
      <c r="L203" s="44"/>
      <c r="M203" s="44"/>
      <c r="N203" s="44"/>
      <c r="O203" s="44"/>
      <c r="P203" s="44"/>
      <c r="Q203" s="44"/>
      <c r="R203" s="44"/>
      <c r="S203" s="44"/>
      <c r="T203" s="44"/>
    </row>
    <row r="204" spans="1:20" ht="12.75">
      <c r="A204" s="60"/>
      <c r="C204" s="60"/>
      <c r="E204" s="60"/>
      <c r="F204" s="60"/>
      <c r="K204" s="44"/>
      <c r="L204" s="44"/>
      <c r="M204" s="44"/>
      <c r="N204" s="44"/>
      <c r="O204" s="44"/>
      <c r="P204" s="44"/>
      <c r="Q204" s="44"/>
      <c r="R204" s="44"/>
      <c r="S204" s="44"/>
      <c r="T204" s="44"/>
    </row>
    <row r="205" spans="1:20" ht="12.75">
      <c r="A205" s="60"/>
      <c r="C205" s="60"/>
      <c r="E205" s="60"/>
      <c r="F205" s="60"/>
      <c r="K205" s="44"/>
      <c r="L205" s="44"/>
      <c r="M205" s="44"/>
      <c r="N205" s="44"/>
      <c r="O205" s="44"/>
      <c r="P205" s="44"/>
      <c r="Q205" s="44"/>
      <c r="R205" s="44"/>
      <c r="S205" s="44"/>
      <c r="T205" s="44"/>
    </row>
    <row r="206" spans="1:20" ht="12.75">
      <c r="A206" s="60"/>
      <c r="C206" s="60"/>
      <c r="E206" s="60"/>
      <c r="F206" s="60"/>
      <c r="K206" s="44"/>
      <c r="L206" s="44"/>
      <c r="M206" s="44"/>
      <c r="N206" s="44"/>
      <c r="O206" s="44"/>
      <c r="P206" s="44"/>
      <c r="Q206" s="44"/>
      <c r="R206" s="44"/>
      <c r="S206" s="44"/>
      <c r="T206" s="44"/>
    </row>
    <row r="207" spans="1:20" ht="12.75">
      <c r="A207" s="60"/>
      <c r="C207" s="60"/>
      <c r="E207" s="60"/>
      <c r="F207" s="60"/>
      <c r="K207" s="44"/>
      <c r="L207" s="44"/>
      <c r="M207" s="44"/>
      <c r="N207" s="44"/>
      <c r="O207" s="44"/>
      <c r="P207" s="44"/>
      <c r="Q207" s="44"/>
      <c r="R207" s="44"/>
      <c r="S207" s="44"/>
      <c r="T207" s="44"/>
    </row>
    <row r="208" spans="1:20" ht="12.75">
      <c r="A208" s="60"/>
      <c r="C208" s="60"/>
      <c r="E208" s="60"/>
      <c r="F208" s="60"/>
      <c r="K208" s="44"/>
      <c r="L208" s="44"/>
      <c r="M208" s="44"/>
      <c r="N208" s="44"/>
      <c r="O208" s="44"/>
      <c r="P208" s="44"/>
      <c r="Q208" s="44"/>
      <c r="R208" s="44"/>
      <c r="S208" s="44"/>
      <c r="T208" s="44"/>
    </row>
    <row r="209" spans="1:20" ht="12.75">
      <c r="A209" s="60"/>
      <c r="C209" s="60"/>
      <c r="E209" s="60"/>
      <c r="F209" s="60"/>
      <c r="K209" s="44"/>
      <c r="L209" s="44"/>
      <c r="M209" s="44"/>
      <c r="N209" s="44"/>
      <c r="O209" s="44"/>
      <c r="P209" s="44"/>
      <c r="Q209" s="44"/>
      <c r="R209" s="44"/>
      <c r="S209" s="44"/>
      <c r="T209" s="44"/>
    </row>
    <row r="210" spans="1:20" ht="12.75">
      <c r="A210" s="60"/>
      <c r="C210" s="60"/>
      <c r="E210" s="60"/>
      <c r="F210" s="60"/>
      <c r="K210" s="44"/>
      <c r="L210" s="44"/>
      <c r="M210" s="44"/>
      <c r="N210" s="44"/>
      <c r="O210" s="44"/>
      <c r="P210" s="44"/>
      <c r="Q210" s="44"/>
      <c r="R210" s="44"/>
      <c r="S210" s="44"/>
      <c r="T210" s="44"/>
    </row>
    <row r="211" spans="1:20" ht="12.75">
      <c r="A211" s="60"/>
      <c r="C211" s="60"/>
      <c r="E211" s="60"/>
      <c r="F211" s="60"/>
      <c r="K211" s="44"/>
      <c r="L211" s="44"/>
      <c r="M211" s="44"/>
      <c r="N211" s="44"/>
      <c r="O211" s="44"/>
      <c r="P211" s="44"/>
      <c r="Q211" s="44"/>
      <c r="R211" s="44"/>
      <c r="S211" s="44"/>
      <c r="T211" s="44"/>
    </row>
    <row r="212" spans="1:20" ht="12.75">
      <c r="A212" s="60"/>
      <c r="C212" s="60"/>
      <c r="E212" s="60"/>
      <c r="F212" s="60"/>
      <c r="K212" s="44"/>
      <c r="L212" s="44"/>
      <c r="M212" s="44"/>
      <c r="N212" s="44"/>
      <c r="O212" s="44"/>
      <c r="P212" s="44"/>
      <c r="Q212" s="44"/>
      <c r="R212" s="44"/>
      <c r="S212" s="44"/>
      <c r="T212" s="44"/>
    </row>
    <row r="213" spans="1:20" ht="12.75">
      <c r="A213" s="60"/>
      <c r="C213" s="60"/>
      <c r="E213" s="60"/>
      <c r="F213" s="60"/>
      <c r="K213" s="44"/>
      <c r="L213" s="44"/>
      <c r="M213" s="44"/>
      <c r="N213" s="44"/>
      <c r="O213" s="44"/>
      <c r="P213" s="44"/>
      <c r="Q213" s="44"/>
      <c r="R213" s="44"/>
      <c r="S213" s="44"/>
      <c r="T213" s="44"/>
    </row>
    <row r="214" spans="1:20" ht="12.75">
      <c r="A214" s="60"/>
      <c r="C214" s="60"/>
      <c r="E214" s="60"/>
      <c r="F214" s="60"/>
      <c r="K214" s="44"/>
      <c r="L214" s="44"/>
      <c r="M214" s="44"/>
      <c r="N214" s="44"/>
      <c r="O214" s="44"/>
      <c r="P214" s="44"/>
      <c r="Q214" s="44"/>
      <c r="R214" s="44"/>
      <c r="S214" s="44"/>
      <c r="T214" s="44"/>
    </row>
    <row r="215" spans="1:20" ht="12.75">
      <c r="A215" s="60"/>
      <c r="C215" s="60"/>
      <c r="E215" s="60"/>
      <c r="F215" s="60"/>
      <c r="K215" s="44"/>
      <c r="L215" s="44"/>
      <c r="M215" s="44"/>
      <c r="N215" s="44"/>
      <c r="O215" s="44"/>
      <c r="P215" s="44"/>
      <c r="Q215" s="44"/>
      <c r="R215" s="44"/>
      <c r="S215" s="44"/>
      <c r="T215" s="44"/>
    </row>
    <row r="216" spans="1:20" ht="12.75">
      <c r="A216" s="60"/>
      <c r="C216" s="60"/>
      <c r="E216" s="60"/>
      <c r="F216" s="60"/>
      <c r="K216" s="44"/>
      <c r="L216" s="44"/>
      <c r="M216" s="44"/>
      <c r="N216" s="44"/>
      <c r="O216" s="44"/>
      <c r="P216" s="44"/>
      <c r="Q216" s="44"/>
      <c r="R216" s="44"/>
      <c r="S216" s="44"/>
      <c r="T216" s="44"/>
    </row>
    <row r="217" spans="1:20" ht="12.75">
      <c r="A217" s="60"/>
      <c r="C217" s="60"/>
      <c r="E217" s="60"/>
      <c r="F217" s="60"/>
      <c r="K217" s="44"/>
      <c r="L217" s="44"/>
      <c r="M217" s="44"/>
      <c r="N217" s="44"/>
      <c r="O217" s="44"/>
      <c r="P217" s="44"/>
      <c r="Q217" s="44"/>
      <c r="R217" s="44"/>
      <c r="S217" s="44"/>
      <c r="T217" s="44"/>
    </row>
    <row r="218" spans="1:20" ht="12.75">
      <c r="A218" s="60"/>
      <c r="C218" s="60"/>
      <c r="E218" s="60"/>
      <c r="F218" s="60"/>
      <c r="K218" s="44"/>
      <c r="L218" s="44"/>
      <c r="M218" s="44"/>
      <c r="N218" s="44"/>
      <c r="O218" s="44"/>
      <c r="P218" s="44"/>
      <c r="Q218" s="44"/>
      <c r="R218" s="44"/>
      <c r="S218" s="44"/>
      <c r="T218" s="44"/>
    </row>
    <row r="219" spans="1:20" ht="12.75">
      <c r="A219" s="60"/>
      <c r="C219" s="60"/>
      <c r="E219" s="60"/>
      <c r="F219" s="60"/>
      <c r="K219" s="44"/>
      <c r="L219" s="44"/>
      <c r="M219" s="44"/>
      <c r="N219" s="44"/>
      <c r="O219" s="44"/>
      <c r="P219" s="44"/>
      <c r="Q219" s="44"/>
      <c r="R219" s="44"/>
      <c r="S219" s="44"/>
      <c r="T219" s="44"/>
    </row>
    <row r="220" spans="1:20" ht="12.75">
      <c r="A220" s="60"/>
      <c r="C220" s="60"/>
      <c r="E220" s="60"/>
      <c r="F220" s="60"/>
      <c r="K220" s="44"/>
      <c r="L220" s="44"/>
      <c r="M220" s="44"/>
      <c r="N220" s="44"/>
      <c r="O220" s="44"/>
      <c r="P220" s="44"/>
      <c r="Q220" s="44"/>
      <c r="R220" s="44"/>
      <c r="S220" s="44"/>
      <c r="T220" s="44"/>
    </row>
    <row r="221" spans="1:20" ht="12.75">
      <c r="A221" s="60"/>
      <c r="C221" s="60"/>
      <c r="E221" s="60"/>
      <c r="F221" s="60"/>
      <c r="K221" s="44"/>
      <c r="L221" s="44"/>
      <c r="M221" s="44"/>
      <c r="N221" s="44"/>
      <c r="O221" s="44"/>
      <c r="P221" s="44"/>
      <c r="Q221" s="44"/>
      <c r="R221" s="44"/>
      <c r="S221" s="44"/>
      <c r="T221" s="44"/>
    </row>
    <row r="222" spans="1:20" ht="12.75">
      <c r="A222" s="60"/>
      <c r="C222" s="60"/>
      <c r="E222" s="60"/>
      <c r="F222" s="60"/>
      <c r="K222" s="44"/>
      <c r="L222" s="44"/>
      <c r="M222" s="44"/>
      <c r="N222" s="44"/>
      <c r="O222" s="44"/>
      <c r="P222" s="44"/>
      <c r="Q222" s="44"/>
      <c r="R222" s="44"/>
      <c r="S222" s="44"/>
      <c r="T222" s="44"/>
    </row>
    <row r="223" spans="1:20" ht="12.75">
      <c r="A223" s="60"/>
      <c r="C223" s="60"/>
      <c r="E223" s="60"/>
      <c r="F223" s="60"/>
      <c r="K223" s="44"/>
      <c r="L223" s="44"/>
      <c r="M223" s="44"/>
      <c r="N223" s="44"/>
      <c r="O223" s="44"/>
      <c r="P223" s="44"/>
      <c r="Q223" s="44"/>
      <c r="R223" s="44"/>
      <c r="S223" s="44"/>
      <c r="T223" s="44"/>
    </row>
    <row r="224" spans="1:20" ht="12.75">
      <c r="A224" s="60"/>
      <c r="C224" s="60"/>
      <c r="E224" s="60"/>
      <c r="F224" s="60"/>
      <c r="K224" s="44"/>
      <c r="L224" s="44"/>
      <c r="M224" s="44"/>
      <c r="N224" s="44"/>
      <c r="O224" s="44"/>
      <c r="P224" s="44"/>
      <c r="Q224" s="44"/>
      <c r="R224" s="44"/>
      <c r="S224" s="44"/>
      <c r="T224" s="44"/>
    </row>
    <row r="225" spans="1:20" ht="12.75">
      <c r="A225" s="60"/>
      <c r="C225" s="60"/>
      <c r="E225" s="60"/>
      <c r="F225" s="60"/>
      <c r="K225" s="44"/>
      <c r="L225" s="44"/>
      <c r="M225" s="44"/>
      <c r="N225" s="44"/>
      <c r="O225" s="44"/>
      <c r="P225" s="44"/>
      <c r="Q225" s="44"/>
      <c r="R225" s="44"/>
      <c r="S225" s="44"/>
      <c r="T225" s="44"/>
    </row>
    <row r="226" spans="1:20" ht="12.75">
      <c r="A226" s="60"/>
      <c r="C226" s="60"/>
      <c r="E226" s="60"/>
      <c r="F226" s="60"/>
      <c r="K226" s="44"/>
      <c r="L226" s="44"/>
      <c r="M226" s="44"/>
      <c r="N226" s="44"/>
      <c r="O226" s="44"/>
      <c r="P226" s="44"/>
      <c r="Q226" s="44"/>
      <c r="R226" s="44"/>
      <c r="S226" s="44"/>
      <c r="T226" s="44"/>
    </row>
    <row r="227" spans="1:20" ht="12.75">
      <c r="A227" s="60"/>
      <c r="C227" s="60"/>
      <c r="E227" s="60"/>
      <c r="F227" s="60"/>
      <c r="K227" s="44"/>
      <c r="L227" s="44"/>
      <c r="M227" s="44"/>
      <c r="N227" s="44"/>
      <c r="O227" s="44"/>
      <c r="P227" s="44"/>
      <c r="Q227" s="44"/>
      <c r="R227" s="44"/>
      <c r="S227" s="44"/>
      <c r="T227" s="44"/>
    </row>
    <row r="228" spans="1:20" ht="12.75">
      <c r="A228" s="60"/>
      <c r="C228" s="60"/>
      <c r="E228" s="60"/>
      <c r="F228" s="60"/>
      <c r="K228" s="44"/>
      <c r="L228" s="44"/>
      <c r="M228" s="44"/>
      <c r="N228" s="44"/>
      <c r="O228" s="44"/>
      <c r="P228" s="44"/>
      <c r="Q228" s="44"/>
      <c r="R228" s="44"/>
      <c r="S228" s="44"/>
      <c r="T228" s="44"/>
    </row>
    <row r="229" spans="1:20" ht="12.75">
      <c r="A229" s="60"/>
      <c r="C229" s="60"/>
      <c r="E229" s="60"/>
      <c r="F229" s="60"/>
      <c r="K229" s="44"/>
      <c r="L229" s="44"/>
      <c r="M229" s="44"/>
      <c r="N229" s="44"/>
      <c r="O229" s="44"/>
      <c r="P229" s="44"/>
      <c r="Q229" s="44"/>
      <c r="R229" s="44"/>
      <c r="S229" s="44"/>
      <c r="T229" s="44"/>
    </row>
    <row r="230" spans="1:20" ht="12.75">
      <c r="A230" s="60"/>
      <c r="C230" s="60"/>
      <c r="E230" s="60"/>
      <c r="F230" s="60"/>
      <c r="K230" s="44"/>
      <c r="L230" s="44"/>
      <c r="M230" s="44"/>
      <c r="N230" s="44"/>
      <c r="O230" s="44"/>
      <c r="P230" s="44"/>
      <c r="Q230" s="44"/>
      <c r="R230" s="44"/>
      <c r="S230" s="44"/>
      <c r="T230" s="44"/>
    </row>
    <row r="231" spans="1:20" ht="12.75">
      <c r="A231" s="60"/>
      <c r="C231" s="60"/>
      <c r="E231" s="60"/>
      <c r="F231" s="60"/>
      <c r="K231" s="44"/>
      <c r="L231" s="44"/>
      <c r="M231" s="44"/>
      <c r="N231" s="44"/>
      <c r="O231" s="44"/>
      <c r="P231" s="44"/>
      <c r="Q231" s="44"/>
      <c r="R231" s="44"/>
      <c r="S231" s="44"/>
      <c r="T231" s="44"/>
    </row>
    <row r="232" spans="1:20" ht="12.75">
      <c r="A232" s="60"/>
      <c r="C232" s="60"/>
      <c r="E232" s="60"/>
      <c r="F232" s="60"/>
      <c r="K232" s="44"/>
      <c r="L232" s="44"/>
      <c r="M232" s="44"/>
      <c r="N232" s="44"/>
      <c r="O232" s="44"/>
      <c r="P232" s="44"/>
      <c r="Q232" s="44"/>
      <c r="R232" s="44"/>
      <c r="S232" s="44"/>
      <c r="T232" s="44"/>
    </row>
    <row r="233" spans="1:20" ht="12.75">
      <c r="A233" s="60"/>
      <c r="C233" s="60"/>
      <c r="E233" s="60"/>
      <c r="F233" s="60"/>
      <c r="K233" s="44"/>
      <c r="L233" s="44"/>
      <c r="M233" s="44"/>
      <c r="N233" s="44"/>
      <c r="O233" s="44"/>
      <c r="P233" s="44"/>
      <c r="Q233" s="44"/>
      <c r="R233" s="44"/>
      <c r="S233" s="44"/>
      <c r="T233" s="44"/>
    </row>
    <row r="234" spans="1:20" ht="12.75">
      <c r="A234" s="60"/>
      <c r="C234" s="60"/>
      <c r="E234" s="60"/>
      <c r="F234" s="60"/>
      <c r="K234" s="44"/>
      <c r="L234" s="44"/>
      <c r="M234" s="44"/>
      <c r="N234" s="44"/>
      <c r="O234" s="44"/>
      <c r="P234" s="44"/>
      <c r="Q234" s="44"/>
      <c r="R234" s="44"/>
      <c r="S234" s="44"/>
      <c r="T234" s="44"/>
    </row>
    <row r="235" spans="1:20" ht="12.75">
      <c r="A235" s="60"/>
      <c r="C235" s="60"/>
      <c r="E235" s="60"/>
      <c r="F235" s="60"/>
      <c r="K235" s="44"/>
      <c r="L235" s="44"/>
      <c r="M235" s="44"/>
      <c r="N235" s="44"/>
      <c r="O235" s="44"/>
      <c r="P235" s="44"/>
      <c r="Q235" s="44"/>
      <c r="R235" s="44"/>
      <c r="S235" s="44"/>
      <c r="T235" s="44"/>
    </row>
    <row r="236" spans="1:20" ht="12.75">
      <c r="A236" s="60"/>
      <c r="C236" s="60"/>
      <c r="E236" s="60"/>
      <c r="F236" s="60"/>
      <c r="K236" s="44"/>
      <c r="L236" s="44"/>
      <c r="M236" s="44"/>
      <c r="N236" s="44"/>
      <c r="O236" s="44"/>
      <c r="P236" s="44"/>
      <c r="Q236" s="44"/>
      <c r="R236" s="44"/>
      <c r="S236" s="44"/>
      <c r="T236" s="44"/>
    </row>
    <row r="237" spans="1:20" ht="12.75">
      <c r="A237" s="60"/>
      <c r="C237" s="60"/>
      <c r="E237" s="60"/>
      <c r="F237" s="60"/>
      <c r="K237" s="44"/>
      <c r="L237" s="44"/>
      <c r="M237" s="44"/>
      <c r="N237" s="44"/>
      <c r="O237" s="44"/>
      <c r="P237" s="44"/>
      <c r="Q237" s="44"/>
      <c r="R237" s="44"/>
      <c r="S237" s="44"/>
      <c r="T237" s="44"/>
    </row>
    <row r="238" spans="1:20" ht="12.75">
      <c r="A238" s="60"/>
      <c r="C238" s="60"/>
      <c r="E238" s="60"/>
      <c r="F238" s="60"/>
      <c r="K238" s="44"/>
      <c r="L238" s="44"/>
      <c r="M238" s="44"/>
      <c r="N238" s="44"/>
      <c r="O238" s="44"/>
      <c r="P238" s="44"/>
      <c r="Q238" s="44"/>
      <c r="R238" s="44"/>
      <c r="S238" s="44"/>
      <c r="T238" s="44"/>
    </row>
    <row r="239" spans="1:20" ht="12.75">
      <c r="A239" s="60"/>
      <c r="C239" s="60"/>
      <c r="E239" s="60"/>
      <c r="F239" s="60"/>
      <c r="K239" s="44"/>
      <c r="L239" s="44"/>
      <c r="M239" s="44"/>
      <c r="N239" s="44"/>
      <c r="O239" s="44"/>
      <c r="P239" s="44"/>
      <c r="Q239" s="44"/>
      <c r="R239" s="44"/>
      <c r="S239" s="44"/>
      <c r="T239" s="44"/>
    </row>
    <row r="240" spans="1:20" ht="12.75">
      <c r="A240" s="60"/>
      <c r="C240" s="60"/>
      <c r="E240" s="60"/>
      <c r="F240" s="60"/>
      <c r="K240" s="44"/>
      <c r="L240" s="44"/>
      <c r="M240" s="44"/>
      <c r="N240" s="44"/>
      <c r="O240" s="44"/>
      <c r="P240" s="44"/>
      <c r="Q240" s="44"/>
      <c r="R240" s="44"/>
      <c r="S240" s="44"/>
      <c r="T240" s="44"/>
    </row>
    <row r="241" spans="1:20" ht="12.75">
      <c r="A241" s="60"/>
      <c r="C241" s="60"/>
      <c r="E241" s="60"/>
      <c r="F241" s="60"/>
      <c r="K241" s="44"/>
      <c r="L241" s="44"/>
      <c r="M241" s="44"/>
      <c r="N241" s="44"/>
      <c r="O241" s="44"/>
      <c r="P241" s="44"/>
      <c r="Q241" s="44"/>
      <c r="R241" s="44"/>
      <c r="S241" s="44"/>
      <c r="T241" s="44"/>
    </row>
    <row r="242" spans="1:20" ht="12.75">
      <c r="A242" s="60"/>
      <c r="C242" s="60"/>
      <c r="E242" s="60"/>
      <c r="F242" s="60"/>
      <c r="K242" s="44"/>
      <c r="L242" s="44"/>
      <c r="M242" s="44"/>
      <c r="N242" s="44"/>
      <c r="O242" s="44"/>
      <c r="P242" s="44"/>
      <c r="Q242" s="44"/>
      <c r="R242" s="44"/>
      <c r="S242" s="44"/>
      <c r="T242" s="44"/>
    </row>
    <row r="243" spans="1:20" ht="12.75">
      <c r="A243" s="60"/>
      <c r="C243" s="60"/>
      <c r="E243" s="60"/>
      <c r="F243" s="60"/>
      <c r="K243" s="44"/>
      <c r="L243" s="44"/>
      <c r="M243" s="44"/>
      <c r="N243" s="44"/>
      <c r="O243" s="44"/>
      <c r="P243" s="44"/>
      <c r="Q243" s="44"/>
      <c r="R243" s="44"/>
      <c r="S243" s="44"/>
      <c r="T243" s="44"/>
    </row>
    <row r="244" spans="1:20" ht="12.75">
      <c r="A244" s="60"/>
      <c r="C244" s="60"/>
      <c r="E244" s="60"/>
      <c r="F244" s="60"/>
      <c r="K244" s="44"/>
      <c r="L244" s="44"/>
      <c r="M244" s="44"/>
      <c r="N244" s="44"/>
      <c r="O244" s="44"/>
      <c r="P244" s="44"/>
      <c r="Q244" s="44"/>
      <c r="R244" s="44"/>
      <c r="S244" s="44"/>
      <c r="T244" s="44"/>
    </row>
    <row r="245" spans="1:20" ht="12.75">
      <c r="A245" s="60"/>
      <c r="C245" s="60"/>
      <c r="E245" s="60"/>
      <c r="F245" s="60"/>
      <c r="K245" s="44"/>
      <c r="L245" s="44"/>
      <c r="M245" s="44"/>
      <c r="N245" s="44"/>
      <c r="O245" s="44"/>
      <c r="P245" s="44"/>
      <c r="Q245" s="44"/>
      <c r="R245" s="44"/>
      <c r="S245" s="44"/>
      <c r="T245" s="44"/>
    </row>
    <row r="246" spans="1:20" ht="12.75">
      <c r="A246" s="60"/>
      <c r="C246" s="60"/>
      <c r="E246" s="60"/>
      <c r="F246" s="60"/>
      <c r="K246" s="44"/>
      <c r="L246" s="44"/>
      <c r="M246" s="44"/>
      <c r="N246" s="44"/>
      <c r="O246" s="44"/>
      <c r="P246" s="44"/>
      <c r="Q246" s="44"/>
      <c r="R246" s="44"/>
      <c r="S246" s="44"/>
      <c r="T246" s="44"/>
    </row>
    <row r="247" spans="1:20" ht="12.75">
      <c r="A247" s="60"/>
      <c r="C247" s="60"/>
      <c r="E247" s="60"/>
      <c r="F247" s="60"/>
      <c r="K247" s="44"/>
      <c r="L247" s="44"/>
      <c r="M247" s="44"/>
      <c r="N247" s="44"/>
      <c r="O247" s="44"/>
      <c r="P247" s="44"/>
      <c r="Q247" s="44"/>
      <c r="R247" s="44"/>
      <c r="S247" s="44"/>
      <c r="T247" s="44"/>
    </row>
    <row r="248" spans="1:20" ht="12.75">
      <c r="A248" s="60"/>
      <c r="C248" s="60"/>
      <c r="E248" s="60"/>
      <c r="F248" s="60"/>
      <c r="K248" s="44"/>
      <c r="L248" s="44"/>
      <c r="M248" s="44"/>
      <c r="N248" s="44"/>
      <c r="O248" s="44"/>
      <c r="P248" s="44"/>
      <c r="Q248" s="44"/>
      <c r="R248" s="44"/>
      <c r="S248" s="44"/>
      <c r="T248" s="44"/>
    </row>
    <row r="249" spans="1:20" ht="12.75">
      <c r="A249" s="60"/>
      <c r="C249" s="60"/>
      <c r="E249" s="60"/>
      <c r="F249" s="60"/>
      <c r="K249" s="44"/>
      <c r="L249" s="44"/>
      <c r="M249" s="44"/>
      <c r="N249" s="44"/>
      <c r="O249" s="44"/>
      <c r="P249" s="44"/>
      <c r="Q249" s="44"/>
      <c r="R249" s="44"/>
      <c r="S249" s="44"/>
      <c r="T249" s="44"/>
    </row>
    <row r="250" spans="1:20" ht="12.75">
      <c r="A250" s="60"/>
      <c r="C250" s="60"/>
      <c r="E250" s="60"/>
      <c r="F250" s="60"/>
      <c r="K250" s="44"/>
      <c r="L250" s="44"/>
      <c r="M250" s="44"/>
      <c r="N250" s="44"/>
      <c r="O250" s="44"/>
      <c r="P250" s="44"/>
      <c r="Q250" s="44"/>
      <c r="R250" s="44"/>
      <c r="S250" s="44"/>
      <c r="T250" s="44"/>
    </row>
    <row r="251" spans="1:20" ht="12.75">
      <c r="A251" s="60"/>
      <c r="C251" s="60"/>
      <c r="E251" s="60"/>
      <c r="F251" s="60"/>
      <c r="K251" s="44"/>
      <c r="L251" s="44"/>
      <c r="M251" s="44"/>
      <c r="N251" s="44"/>
      <c r="O251" s="44"/>
      <c r="P251" s="44"/>
      <c r="Q251" s="44"/>
      <c r="R251" s="44"/>
      <c r="S251" s="44"/>
      <c r="T251" s="44"/>
    </row>
    <row r="252" spans="1:20" ht="12.75">
      <c r="A252" s="60"/>
      <c r="C252" s="60"/>
      <c r="E252" s="60"/>
      <c r="F252" s="60"/>
      <c r="K252" s="44"/>
      <c r="L252" s="44"/>
      <c r="M252" s="44"/>
      <c r="N252" s="44"/>
      <c r="O252" s="44"/>
      <c r="P252" s="44"/>
      <c r="Q252" s="44"/>
      <c r="R252" s="44"/>
      <c r="S252" s="44"/>
      <c r="T252" s="44"/>
    </row>
    <row r="253" spans="1:20" ht="12.75">
      <c r="A253" s="60"/>
      <c r="C253" s="60"/>
      <c r="E253" s="60"/>
      <c r="F253" s="60"/>
      <c r="K253" s="44"/>
      <c r="L253" s="44"/>
      <c r="M253" s="44"/>
      <c r="N253" s="44"/>
      <c r="O253" s="44"/>
      <c r="P253" s="44"/>
      <c r="Q253" s="44"/>
      <c r="R253" s="44"/>
      <c r="S253" s="44"/>
      <c r="T253" s="44"/>
    </row>
    <row r="254" spans="1:20" ht="12.75">
      <c r="A254" s="60"/>
      <c r="C254" s="60"/>
      <c r="E254" s="60"/>
      <c r="F254" s="60"/>
      <c r="K254" s="44"/>
      <c r="L254" s="44"/>
      <c r="M254" s="44"/>
      <c r="N254" s="44"/>
      <c r="O254" s="44"/>
      <c r="P254" s="44"/>
      <c r="Q254" s="44"/>
      <c r="R254" s="44"/>
      <c r="S254" s="44"/>
      <c r="T254" s="44"/>
    </row>
    <row r="255" spans="1:20" ht="12.75">
      <c r="A255" s="60"/>
      <c r="C255" s="60"/>
      <c r="E255" s="60"/>
      <c r="F255" s="60"/>
      <c r="K255" s="44"/>
      <c r="L255" s="44"/>
      <c r="M255" s="44"/>
      <c r="N255" s="44"/>
      <c r="O255" s="44"/>
      <c r="P255" s="44"/>
      <c r="Q255" s="44"/>
      <c r="R255" s="44"/>
      <c r="S255" s="44"/>
      <c r="T255" s="44"/>
    </row>
    <row r="256" spans="1:20" ht="12.75">
      <c r="A256" s="60"/>
      <c r="C256" s="60"/>
      <c r="E256" s="60"/>
      <c r="F256" s="60"/>
      <c r="K256" s="44"/>
      <c r="L256" s="44"/>
      <c r="M256" s="44"/>
      <c r="N256" s="44"/>
      <c r="O256" s="44"/>
      <c r="P256" s="44"/>
      <c r="Q256" s="44"/>
      <c r="R256" s="44"/>
      <c r="S256" s="44"/>
      <c r="T256" s="44"/>
    </row>
    <row r="257" spans="1:20" ht="12.75">
      <c r="A257" s="60"/>
      <c r="C257" s="60"/>
      <c r="E257" s="60"/>
      <c r="F257" s="60"/>
      <c r="K257" s="44"/>
      <c r="L257" s="44"/>
      <c r="M257" s="44"/>
      <c r="N257" s="44"/>
      <c r="O257" s="44"/>
      <c r="P257" s="44"/>
      <c r="Q257" s="44"/>
      <c r="R257" s="44"/>
      <c r="S257" s="44"/>
      <c r="T257" s="44"/>
    </row>
    <row r="258" spans="1:20" ht="12.75">
      <c r="A258" s="60"/>
      <c r="C258" s="60"/>
      <c r="E258" s="60"/>
      <c r="F258" s="60"/>
      <c r="K258" s="44"/>
      <c r="L258" s="44"/>
      <c r="M258" s="44"/>
      <c r="N258" s="44"/>
      <c r="O258" s="44"/>
      <c r="P258" s="44"/>
      <c r="Q258" s="44"/>
      <c r="R258" s="44"/>
      <c r="S258" s="44"/>
      <c r="T258" s="44"/>
    </row>
    <row r="259" spans="1:20" ht="12.75">
      <c r="A259" s="60"/>
      <c r="C259" s="60"/>
      <c r="E259" s="60"/>
      <c r="F259" s="60"/>
      <c r="K259" s="44"/>
      <c r="L259" s="44"/>
      <c r="M259" s="44"/>
      <c r="N259" s="44"/>
      <c r="O259" s="44"/>
      <c r="P259" s="44"/>
      <c r="Q259" s="44"/>
      <c r="R259" s="44"/>
      <c r="S259" s="44"/>
      <c r="T259" s="44"/>
    </row>
    <row r="260" spans="1:20" ht="12.75">
      <c r="A260" s="60"/>
      <c r="C260" s="60"/>
      <c r="E260" s="60"/>
      <c r="F260" s="60"/>
      <c r="K260" s="44"/>
      <c r="L260" s="44"/>
      <c r="M260" s="44"/>
      <c r="N260" s="44"/>
      <c r="O260" s="44"/>
      <c r="P260" s="44"/>
      <c r="Q260" s="44"/>
      <c r="R260" s="44"/>
      <c r="S260" s="44"/>
      <c r="T260" s="44"/>
    </row>
    <row r="261" spans="1:20" ht="12.75">
      <c r="A261" s="60"/>
      <c r="C261" s="60"/>
      <c r="E261" s="60"/>
      <c r="F261" s="60"/>
      <c r="K261" s="44"/>
      <c r="L261" s="44"/>
      <c r="M261" s="44"/>
      <c r="N261" s="44"/>
      <c r="O261" s="44"/>
      <c r="P261" s="44"/>
      <c r="Q261" s="44"/>
      <c r="R261" s="44"/>
      <c r="S261" s="44"/>
      <c r="T261" s="44"/>
    </row>
    <row r="262" spans="1:20" ht="12.75">
      <c r="A262" s="60"/>
      <c r="C262" s="60"/>
      <c r="E262" s="60"/>
      <c r="F262" s="60"/>
      <c r="K262" s="44"/>
      <c r="L262" s="44"/>
      <c r="M262" s="44"/>
      <c r="N262" s="44"/>
      <c r="O262" s="44"/>
      <c r="P262" s="44"/>
      <c r="Q262" s="44"/>
      <c r="R262" s="44"/>
      <c r="S262" s="44"/>
      <c r="T262" s="44"/>
    </row>
    <row r="263" spans="1:20" ht="12.75">
      <c r="A263" s="60"/>
      <c r="C263" s="60"/>
      <c r="E263" s="60"/>
      <c r="F263" s="60"/>
      <c r="K263" s="44"/>
      <c r="L263" s="44"/>
      <c r="M263" s="44"/>
      <c r="N263" s="44"/>
      <c r="O263" s="44"/>
      <c r="P263" s="44"/>
      <c r="Q263" s="44"/>
      <c r="R263" s="44"/>
      <c r="S263" s="44"/>
      <c r="T263" s="44"/>
    </row>
    <row r="264" spans="1:20" ht="12.75">
      <c r="A264" s="60"/>
      <c r="C264" s="60"/>
      <c r="E264" s="60"/>
      <c r="F264" s="60"/>
      <c r="K264" s="44"/>
      <c r="L264" s="44"/>
      <c r="M264" s="44"/>
      <c r="N264" s="44"/>
      <c r="O264" s="44"/>
      <c r="P264" s="44"/>
      <c r="Q264" s="44"/>
      <c r="R264" s="44"/>
      <c r="S264" s="44"/>
      <c r="T264" s="44"/>
    </row>
    <row r="265" spans="1:20" ht="12.75">
      <c r="A265" s="60"/>
      <c r="C265" s="60"/>
      <c r="E265" s="60"/>
      <c r="F265" s="60"/>
      <c r="K265" s="44"/>
      <c r="L265" s="44"/>
      <c r="M265" s="44"/>
      <c r="N265" s="44"/>
      <c r="O265" s="44"/>
      <c r="P265" s="44"/>
      <c r="Q265" s="44"/>
      <c r="R265" s="44"/>
      <c r="S265" s="44"/>
      <c r="T265" s="44"/>
    </row>
    <row r="266" spans="1:20" ht="12.75">
      <c r="A266" s="60"/>
      <c r="C266" s="60"/>
      <c r="E266" s="60"/>
      <c r="F266" s="60"/>
      <c r="K266" s="44"/>
      <c r="L266" s="44"/>
      <c r="M266" s="44"/>
      <c r="N266" s="44"/>
      <c r="O266" s="44"/>
      <c r="P266" s="44"/>
      <c r="Q266" s="44"/>
      <c r="R266" s="44"/>
      <c r="S266" s="44"/>
      <c r="T266" s="44"/>
    </row>
    <row r="267" spans="1:20" ht="12.75">
      <c r="A267" s="60"/>
      <c r="C267" s="60"/>
      <c r="E267" s="60"/>
      <c r="F267" s="60"/>
      <c r="K267" s="44"/>
      <c r="L267" s="44"/>
      <c r="M267" s="44"/>
      <c r="N267" s="44"/>
      <c r="O267" s="44"/>
      <c r="P267" s="44"/>
      <c r="Q267" s="44"/>
      <c r="R267" s="44"/>
      <c r="S267" s="44"/>
      <c r="T267" s="44"/>
    </row>
    <row r="268" spans="1:20" ht="12.75">
      <c r="A268" s="60"/>
      <c r="C268" s="60"/>
      <c r="E268" s="60"/>
      <c r="F268" s="60"/>
      <c r="K268" s="44"/>
      <c r="L268" s="44"/>
      <c r="M268" s="44"/>
      <c r="N268" s="44"/>
      <c r="O268" s="44"/>
      <c r="P268" s="44"/>
      <c r="Q268" s="44"/>
      <c r="R268" s="44"/>
      <c r="S268" s="44"/>
      <c r="T268" s="44"/>
    </row>
    <row r="269" spans="1:20" ht="12.75">
      <c r="A269" s="60"/>
      <c r="C269" s="60"/>
      <c r="E269" s="60"/>
      <c r="F269" s="60"/>
      <c r="K269" s="44"/>
      <c r="L269" s="44"/>
      <c r="M269" s="44"/>
      <c r="N269" s="44"/>
      <c r="O269" s="44"/>
      <c r="P269" s="44"/>
      <c r="Q269" s="44"/>
      <c r="R269" s="44"/>
      <c r="S269" s="44"/>
      <c r="T269" s="44"/>
    </row>
    <row r="270" spans="1:20" ht="12.75">
      <c r="A270" s="60"/>
      <c r="C270" s="60"/>
      <c r="E270" s="60"/>
      <c r="F270" s="60"/>
      <c r="K270" s="44"/>
      <c r="L270" s="44"/>
      <c r="M270" s="44"/>
      <c r="N270" s="44"/>
      <c r="O270" s="44"/>
      <c r="P270" s="44"/>
      <c r="Q270" s="44"/>
      <c r="R270" s="44"/>
      <c r="S270" s="44"/>
      <c r="T270" s="44"/>
    </row>
    <row r="271" spans="1:20" ht="12.75">
      <c r="A271" s="60"/>
      <c r="C271" s="60"/>
      <c r="E271" s="60"/>
      <c r="F271" s="60"/>
      <c r="K271" s="44"/>
      <c r="L271" s="44"/>
      <c r="M271" s="44"/>
      <c r="N271" s="44"/>
      <c r="O271" s="44"/>
      <c r="P271" s="44"/>
      <c r="Q271" s="44"/>
      <c r="R271" s="44"/>
      <c r="S271" s="44"/>
      <c r="T271" s="44"/>
    </row>
    <row r="272" spans="1:20" ht="12.75">
      <c r="A272" s="60"/>
      <c r="C272" s="60"/>
      <c r="E272" s="60"/>
      <c r="F272" s="60"/>
      <c r="K272" s="44"/>
      <c r="L272" s="44"/>
      <c r="M272" s="44"/>
      <c r="N272" s="44"/>
      <c r="O272" s="44"/>
      <c r="P272" s="44"/>
      <c r="Q272" s="44"/>
      <c r="R272" s="44"/>
      <c r="S272" s="44"/>
      <c r="T272" s="44"/>
    </row>
    <row r="273" spans="1:20" ht="12.75">
      <c r="A273" s="60"/>
      <c r="C273" s="60"/>
      <c r="E273" s="60"/>
      <c r="F273" s="60"/>
      <c r="K273" s="44"/>
      <c r="L273" s="44"/>
      <c r="M273" s="44"/>
      <c r="N273" s="44"/>
      <c r="O273" s="44"/>
      <c r="P273" s="44"/>
      <c r="Q273" s="44"/>
      <c r="R273" s="44"/>
      <c r="S273" s="44"/>
      <c r="T273" s="44"/>
    </row>
    <row r="274" spans="1:20" ht="12.75">
      <c r="A274" s="60"/>
      <c r="C274" s="60"/>
      <c r="E274" s="60"/>
      <c r="F274" s="60"/>
      <c r="K274" s="44"/>
      <c r="L274" s="44"/>
      <c r="M274" s="44"/>
      <c r="N274" s="44"/>
      <c r="O274" s="44"/>
      <c r="P274" s="44"/>
      <c r="Q274" s="44"/>
      <c r="R274" s="44"/>
      <c r="S274" s="44"/>
      <c r="T274" s="44"/>
    </row>
    <row r="275" spans="1:20" ht="12.75">
      <c r="A275" s="60"/>
      <c r="C275" s="60"/>
      <c r="E275" s="60"/>
      <c r="F275" s="60"/>
      <c r="K275" s="44"/>
      <c r="L275" s="44"/>
      <c r="M275" s="44"/>
      <c r="N275" s="44"/>
      <c r="O275" s="44"/>
      <c r="P275" s="44"/>
      <c r="Q275" s="44"/>
      <c r="R275" s="44"/>
      <c r="S275" s="44"/>
      <c r="T275" s="44"/>
    </row>
    <row r="276" spans="1:20" ht="12.75">
      <c r="A276" s="60"/>
      <c r="C276" s="60"/>
      <c r="E276" s="60"/>
      <c r="F276" s="60"/>
      <c r="K276" s="44"/>
      <c r="L276" s="44"/>
      <c r="M276" s="44"/>
      <c r="N276" s="44"/>
      <c r="O276" s="44"/>
      <c r="P276" s="44"/>
      <c r="Q276" s="44"/>
      <c r="R276" s="44"/>
      <c r="S276" s="44"/>
      <c r="T276" s="44"/>
    </row>
    <row r="277" spans="1:20" ht="12.75">
      <c r="A277" s="60"/>
      <c r="C277" s="60"/>
      <c r="E277" s="60"/>
      <c r="F277" s="60"/>
      <c r="K277" s="44"/>
      <c r="L277" s="44"/>
      <c r="M277" s="44"/>
      <c r="N277" s="44"/>
      <c r="O277" s="44"/>
      <c r="P277" s="44"/>
      <c r="Q277" s="44"/>
      <c r="R277" s="44"/>
      <c r="S277" s="44"/>
      <c r="T277" s="44"/>
    </row>
    <row r="278" spans="1:20" ht="12.75">
      <c r="A278" s="60"/>
      <c r="C278" s="60"/>
      <c r="E278" s="60"/>
      <c r="F278" s="60"/>
      <c r="K278" s="44"/>
      <c r="L278" s="44"/>
      <c r="M278" s="44"/>
      <c r="N278" s="44"/>
      <c r="O278" s="44"/>
      <c r="P278" s="44"/>
      <c r="Q278" s="44"/>
      <c r="R278" s="44"/>
      <c r="S278" s="44"/>
      <c r="T278" s="44"/>
    </row>
    <row r="279" spans="1:20" ht="12.75">
      <c r="A279" s="60"/>
      <c r="C279" s="60"/>
      <c r="E279" s="60"/>
      <c r="F279" s="60"/>
      <c r="K279" s="44"/>
      <c r="L279" s="44"/>
      <c r="M279" s="44"/>
      <c r="N279" s="44"/>
      <c r="O279" s="44"/>
      <c r="P279" s="44"/>
      <c r="Q279" s="44"/>
      <c r="R279" s="44"/>
      <c r="S279" s="44"/>
      <c r="T279" s="44"/>
    </row>
    <row r="280" spans="1:20" ht="12.75">
      <c r="A280" s="60"/>
      <c r="C280" s="60"/>
      <c r="E280" s="60"/>
      <c r="F280" s="60"/>
      <c r="K280" s="44"/>
      <c r="L280" s="44"/>
      <c r="M280" s="44"/>
      <c r="N280" s="44"/>
      <c r="O280" s="44"/>
      <c r="P280" s="44"/>
      <c r="Q280" s="44"/>
      <c r="R280" s="44"/>
      <c r="S280" s="44"/>
      <c r="T280" s="44"/>
    </row>
    <row r="281" spans="1:20" ht="12.75">
      <c r="A281" s="60"/>
      <c r="C281" s="60"/>
      <c r="E281" s="60"/>
      <c r="F281" s="60"/>
      <c r="K281" s="44"/>
      <c r="L281" s="44"/>
      <c r="M281" s="44"/>
      <c r="N281" s="44"/>
      <c r="O281" s="44"/>
      <c r="P281" s="44"/>
      <c r="Q281" s="44"/>
      <c r="R281" s="44"/>
      <c r="S281" s="44"/>
      <c r="T281" s="44"/>
    </row>
    <row r="282" spans="1:20" ht="12.75">
      <c r="A282" s="60"/>
      <c r="C282" s="60"/>
      <c r="E282" s="60"/>
      <c r="F282" s="60"/>
      <c r="K282" s="44"/>
      <c r="L282" s="44"/>
      <c r="M282" s="44"/>
      <c r="N282" s="44"/>
      <c r="O282" s="44"/>
      <c r="P282" s="44"/>
      <c r="Q282" s="44"/>
      <c r="R282" s="44"/>
      <c r="S282" s="44"/>
      <c r="T282" s="44"/>
    </row>
    <row r="283" spans="1:20" ht="12.75">
      <c r="A283" s="60"/>
      <c r="C283" s="60"/>
      <c r="E283" s="60"/>
      <c r="F283" s="60"/>
      <c r="K283" s="44"/>
      <c r="L283" s="44"/>
      <c r="M283" s="44"/>
      <c r="N283" s="44"/>
      <c r="O283" s="44"/>
      <c r="P283" s="44"/>
      <c r="Q283" s="44"/>
      <c r="R283" s="44"/>
      <c r="S283" s="44"/>
      <c r="T283" s="44"/>
    </row>
    <row r="284" spans="1:20" ht="12.75">
      <c r="A284" s="60"/>
      <c r="C284" s="60"/>
      <c r="E284" s="60"/>
      <c r="F284" s="60"/>
      <c r="K284" s="44"/>
      <c r="L284" s="44"/>
      <c r="M284" s="44"/>
      <c r="N284" s="44"/>
      <c r="O284" s="44"/>
      <c r="P284" s="44"/>
      <c r="Q284" s="44"/>
      <c r="R284" s="44"/>
      <c r="S284" s="44"/>
      <c r="T284" s="44"/>
    </row>
    <row r="285" spans="1:20" ht="12.75">
      <c r="A285" s="60"/>
      <c r="C285" s="60"/>
      <c r="E285" s="60"/>
      <c r="F285" s="60"/>
      <c r="K285" s="44"/>
      <c r="L285" s="44"/>
      <c r="M285" s="44"/>
      <c r="N285" s="44"/>
      <c r="O285" s="44"/>
      <c r="P285" s="44"/>
      <c r="Q285" s="44"/>
      <c r="R285" s="44"/>
      <c r="S285" s="44"/>
      <c r="T285" s="44"/>
    </row>
    <row r="286" spans="1:20" ht="12.75">
      <c r="A286" s="60"/>
      <c r="C286" s="60"/>
      <c r="E286" s="60"/>
      <c r="F286" s="60"/>
      <c r="K286" s="44"/>
      <c r="L286" s="44"/>
      <c r="M286" s="44"/>
      <c r="N286" s="44"/>
      <c r="O286" s="44"/>
      <c r="P286" s="44"/>
      <c r="Q286" s="44"/>
      <c r="R286" s="44"/>
      <c r="S286" s="44"/>
      <c r="T286" s="44"/>
    </row>
    <row r="287" spans="1:20" ht="12.75">
      <c r="A287" s="60"/>
      <c r="C287" s="60"/>
      <c r="E287" s="60"/>
      <c r="F287" s="60"/>
      <c r="K287" s="44"/>
      <c r="L287" s="44"/>
      <c r="M287" s="44"/>
      <c r="N287" s="44"/>
      <c r="O287" s="44"/>
      <c r="P287" s="44"/>
      <c r="Q287" s="44"/>
      <c r="R287" s="44"/>
      <c r="S287" s="44"/>
      <c r="T287" s="44"/>
    </row>
    <row r="288" spans="1:20" ht="12.75">
      <c r="A288" s="60"/>
      <c r="C288" s="60"/>
      <c r="E288" s="60"/>
      <c r="F288" s="60"/>
      <c r="K288" s="44"/>
      <c r="L288" s="44"/>
      <c r="M288" s="44"/>
      <c r="N288" s="44"/>
      <c r="O288" s="44"/>
      <c r="P288" s="44"/>
      <c r="Q288" s="44"/>
      <c r="R288" s="44"/>
      <c r="S288" s="44"/>
      <c r="T288" s="44"/>
    </row>
    <row r="289" spans="1:20" ht="12.75">
      <c r="A289" s="60"/>
      <c r="C289" s="60"/>
      <c r="E289" s="60"/>
      <c r="F289" s="60"/>
      <c r="K289" s="44"/>
      <c r="L289" s="44"/>
      <c r="M289" s="44"/>
      <c r="N289" s="44"/>
      <c r="O289" s="44"/>
      <c r="P289" s="44"/>
      <c r="Q289" s="44"/>
      <c r="R289" s="44"/>
      <c r="S289" s="44"/>
      <c r="T289" s="44"/>
    </row>
    <row r="290" spans="1:20" ht="12.75">
      <c r="A290" s="60"/>
      <c r="C290" s="60"/>
      <c r="E290" s="60"/>
      <c r="F290" s="60"/>
      <c r="K290" s="44"/>
      <c r="L290" s="44"/>
      <c r="M290" s="44"/>
      <c r="N290" s="44"/>
      <c r="O290" s="44"/>
      <c r="P290" s="44"/>
      <c r="Q290" s="44"/>
      <c r="R290" s="44"/>
      <c r="S290" s="44"/>
      <c r="T290" s="44"/>
    </row>
    <row r="291" spans="1:20" ht="12.75">
      <c r="A291" s="60"/>
      <c r="C291" s="60"/>
      <c r="E291" s="60"/>
      <c r="F291" s="60"/>
      <c r="K291" s="44"/>
      <c r="L291" s="44"/>
      <c r="M291" s="44"/>
      <c r="N291" s="44"/>
      <c r="O291" s="44"/>
      <c r="P291" s="44"/>
      <c r="Q291" s="44"/>
      <c r="R291" s="44"/>
      <c r="S291" s="44"/>
      <c r="T291" s="44"/>
    </row>
    <row r="292" spans="1:20" ht="12.75">
      <c r="A292" s="60"/>
      <c r="C292" s="60"/>
      <c r="E292" s="60"/>
      <c r="F292" s="60"/>
      <c r="K292" s="44"/>
      <c r="L292" s="44"/>
      <c r="M292" s="44"/>
      <c r="N292" s="44"/>
      <c r="O292" s="44"/>
      <c r="P292" s="44"/>
      <c r="Q292" s="44"/>
      <c r="R292" s="44"/>
      <c r="S292" s="44"/>
      <c r="T292" s="44"/>
    </row>
    <row r="293" spans="1:20" ht="12.75">
      <c r="A293" s="60"/>
      <c r="C293" s="60"/>
      <c r="E293" s="60"/>
      <c r="F293" s="60"/>
      <c r="K293" s="44"/>
      <c r="L293" s="44"/>
      <c r="M293" s="44"/>
      <c r="N293" s="44"/>
      <c r="O293" s="44"/>
      <c r="P293" s="44"/>
      <c r="Q293" s="44"/>
      <c r="R293" s="44"/>
      <c r="S293" s="44"/>
      <c r="T293" s="44"/>
    </row>
    <row r="294" spans="1:20" ht="12.75">
      <c r="A294" s="60"/>
      <c r="C294" s="60"/>
      <c r="E294" s="60"/>
      <c r="F294" s="60"/>
      <c r="K294" s="44"/>
      <c r="L294" s="44"/>
      <c r="M294" s="44"/>
      <c r="N294" s="44"/>
      <c r="O294" s="44"/>
      <c r="P294" s="44"/>
      <c r="Q294" s="44"/>
      <c r="R294" s="44"/>
      <c r="S294" s="44"/>
      <c r="T294" s="44"/>
    </row>
    <row r="295" spans="1:20" ht="12.75">
      <c r="A295" s="60"/>
      <c r="C295" s="60"/>
      <c r="E295" s="60"/>
      <c r="F295" s="60"/>
      <c r="K295" s="44"/>
      <c r="L295" s="44"/>
      <c r="M295" s="44"/>
      <c r="N295" s="44"/>
      <c r="O295" s="44"/>
      <c r="P295" s="44"/>
      <c r="Q295" s="44"/>
      <c r="R295" s="44"/>
      <c r="S295" s="44"/>
      <c r="T295" s="44"/>
    </row>
    <row r="296" spans="1:20" ht="12.75">
      <c r="A296" s="60"/>
      <c r="C296" s="60"/>
      <c r="E296" s="60"/>
      <c r="F296" s="60"/>
      <c r="K296" s="44"/>
      <c r="L296" s="44"/>
      <c r="M296" s="44"/>
      <c r="N296" s="44"/>
      <c r="O296" s="44"/>
      <c r="P296" s="44"/>
      <c r="Q296" s="44"/>
      <c r="R296" s="44"/>
      <c r="S296" s="44"/>
      <c r="T296" s="44"/>
    </row>
    <row r="297" spans="1:20" ht="12.75">
      <c r="A297" s="60"/>
      <c r="C297" s="60"/>
      <c r="E297" s="60"/>
      <c r="F297" s="60"/>
      <c r="K297" s="44"/>
      <c r="L297" s="44"/>
      <c r="M297" s="44"/>
      <c r="N297" s="44"/>
      <c r="O297" s="44"/>
      <c r="P297" s="44"/>
      <c r="Q297" s="44"/>
      <c r="R297" s="44"/>
      <c r="S297" s="44"/>
      <c r="T297" s="44"/>
    </row>
    <row r="298" spans="1:20" ht="12.75">
      <c r="A298" s="60"/>
      <c r="C298" s="60"/>
      <c r="E298" s="60"/>
      <c r="F298" s="60"/>
      <c r="K298" s="44"/>
      <c r="L298" s="44"/>
      <c r="M298" s="44"/>
      <c r="N298" s="44"/>
      <c r="O298" s="44"/>
      <c r="P298" s="44"/>
      <c r="Q298" s="44"/>
      <c r="R298" s="44"/>
      <c r="S298" s="44"/>
      <c r="T298" s="44"/>
    </row>
    <row r="299" spans="1:20" ht="12.75">
      <c r="A299" s="60"/>
      <c r="C299" s="60"/>
      <c r="E299" s="60"/>
      <c r="F299" s="60"/>
      <c r="K299" s="44"/>
      <c r="L299" s="44"/>
      <c r="M299" s="44"/>
      <c r="N299" s="44"/>
      <c r="O299" s="44"/>
      <c r="P299" s="44"/>
      <c r="Q299" s="44"/>
      <c r="R299" s="44"/>
      <c r="S299" s="44"/>
      <c r="T299" s="44"/>
    </row>
    <row r="300" spans="1:20" ht="12.75">
      <c r="A300" s="60"/>
      <c r="C300" s="60"/>
      <c r="E300" s="60"/>
      <c r="F300" s="60"/>
      <c r="K300" s="44"/>
      <c r="L300" s="44"/>
      <c r="M300" s="44"/>
      <c r="N300" s="44"/>
      <c r="O300" s="44"/>
      <c r="P300" s="44"/>
      <c r="Q300" s="44"/>
      <c r="R300" s="44"/>
      <c r="S300" s="44"/>
      <c r="T300" s="44"/>
    </row>
    <row r="301" spans="1:20" ht="12.75">
      <c r="A301" s="60"/>
      <c r="C301" s="60"/>
      <c r="E301" s="60"/>
      <c r="F301" s="60"/>
      <c r="K301" s="44"/>
      <c r="L301" s="44"/>
      <c r="M301" s="44"/>
      <c r="N301" s="44"/>
      <c r="O301" s="44"/>
      <c r="P301" s="44"/>
      <c r="Q301" s="44"/>
      <c r="R301" s="44"/>
      <c r="S301" s="44"/>
      <c r="T301" s="44"/>
    </row>
    <row r="302" spans="1:20" ht="12.75">
      <c r="A302" s="60"/>
      <c r="C302" s="60"/>
      <c r="E302" s="60"/>
      <c r="F302" s="60"/>
      <c r="K302" s="44"/>
      <c r="L302" s="44"/>
      <c r="M302" s="44"/>
      <c r="N302" s="44"/>
      <c r="O302" s="44"/>
      <c r="P302" s="44"/>
      <c r="Q302" s="44"/>
      <c r="R302" s="44"/>
      <c r="S302" s="44"/>
      <c r="T302" s="44"/>
    </row>
    <row r="303" spans="1:20" ht="12.75">
      <c r="A303" s="60"/>
      <c r="C303" s="60"/>
      <c r="E303" s="60"/>
      <c r="F303" s="60"/>
      <c r="K303" s="44"/>
      <c r="L303" s="44"/>
      <c r="M303" s="44"/>
      <c r="N303" s="44"/>
      <c r="O303" s="44"/>
      <c r="P303" s="44"/>
      <c r="Q303" s="44"/>
      <c r="R303" s="44"/>
      <c r="S303" s="44"/>
      <c r="T303" s="44"/>
    </row>
    <row r="304" spans="1:20" ht="12.75">
      <c r="A304" s="60"/>
      <c r="C304" s="60"/>
      <c r="E304" s="60"/>
      <c r="F304" s="60"/>
      <c r="K304" s="44"/>
      <c r="L304" s="44"/>
      <c r="M304" s="44"/>
      <c r="N304" s="44"/>
      <c r="O304" s="44"/>
      <c r="P304" s="44"/>
      <c r="Q304" s="44"/>
      <c r="R304" s="44"/>
      <c r="S304" s="44"/>
      <c r="T304" s="44"/>
    </row>
    <row r="305" spans="1:20" ht="12.75">
      <c r="A305" s="60"/>
      <c r="C305" s="60"/>
      <c r="E305" s="60"/>
      <c r="F305" s="60"/>
      <c r="K305" s="44"/>
      <c r="L305" s="44"/>
      <c r="M305" s="44"/>
      <c r="N305" s="44"/>
      <c r="O305" s="44"/>
      <c r="P305" s="44"/>
      <c r="Q305" s="44"/>
      <c r="R305" s="44"/>
      <c r="S305" s="44"/>
      <c r="T305" s="44"/>
    </row>
    <row r="306" spans="1:20" ht="12.75">
      <c r="A306" s="60"/>
      <c r="C306" s="60"/>
      <c r="E306" s="60"/>
      <c r="F306" s="60"/>
      <c r="K306" s="44"/>
      <c r="L306" s="44"/>
      <c r="M306" s="44"/>
      <c r="N306" s="44"/>
      <c r="O306" s="44"/>
      <c r="P306" s="44"/>
      <c r="Q306" s="44"/>
      <c r="R306" s="44"/>
      <c r="S306" s="44"/>
      <c r="T306" s="44"/>
    </row>
    <row r="307" spans="1:20" ht="12.75">
      <c r="A307" s="60"/>
      <c r="C307" s="60"/>
      <c r="E307" s="60"/>
      <c r="F307" s="60"/>
      <c r="K307" s="44"/>
      <c r="L307" s="44"/>
      <c r="M307" s="44"/>
      <c r="N307" s="44"/>
      <c r="O307" s="44"/>
      <c r="P307" s="44"/>
      <c r="Q307" s="44"/>
      <c r="R307" s="44"/>
      <c r="S307" s="44"/>
      <c r="T307" s="44"/>
    </row>
    <row r="308" spans="1:20" ht="12.75">
      <c r="A308" s="60"/>
      <c r="C308" s="60"/>
      <c r="E308" s="60"/>
      <c r="F308" s="60"/>
      <c r="K308" s="44"/>
      <c r="L308" s="44"/>
      <c r="M308" s="44"/>
      <c r="N308" s="44"/>
      <c r="O308" s="44"/>
      <c r="P308" s="44"/>
      <c r="Q308" s="44"/>
      <c r="R308" s="44"/>
      <c r="S308" s="44"/>
      <c r="T308" s="44"/>
    </row>
    <row r="309" spans="1:20" ht="12.75">
      <c r="A309" s="60"/>
      <c r="C309" s="60"/>
      <c r="E309" s="60"/>
      <c r="F309" s="60"/>
      <c r="K309" s="44"/>
      <c r="L309" s="44"/>
      <c r="M309" s="44"/>
      <c r="N309" s="44"/>
      <c r="O309" s="44"/>
      <c r="P309" s="44"/>
      <c r="Q309" s="44"/>
      <c r="R309" s="44"/>
      <c r="S309" s="44"/>
      <c r="T309" s="44"/>
    </row>
    <row r="310" spans="1:20" ht="12.75">
      <c r="A310" s="60"/>
      <c r="C310" s="60"/>
      <c r="E310" s="60"/>
      <c r="F310" s="60"/>
      <c r="K310" s="44"/>
      <c r="L310" s="44"/>
      <c r="M310" s="44"/>
      <c r="N310" s="44"/>
      <c r="O310" s="44"/>
      <c r="P310" s="44"/>
      <c r="Q310" s="44"/>
      <c r="R310" s="44"/>
      <c r="S310" s="44"/>
      <c r="T310" s="44"/>
    </row>
    <row r="311" spans="1:20" ht="12.75">
      <c r="A311" s="60"/>
      <c r="C311" s="60"/>
      <c r="E311" s="60"/>
      <c r="F311" s="60"/>
      <c r="K311" s="44"/>
      <c r="L311" s="44"/>
      <c r="M311" s="44"/>
      <c r="N311" s="44"/>
      <c r="O311" s="44"/>
      <c r="P311" s="44"/>
      <c r="Q311" s="44"/>
      <c r="R311" s="44"/>
      <c r="S311" s="44"/>
      <c r="T311" s="44"/>
    </row>
    <row r="312" spans="1:20" ht="12.75">
      <c r="A312" s="60"/>
      <c r="C312" s="60"/>
      <c r="E312" s="60"/>
      <c r="F312" s="60"/>
      <c r="K312" s="44"/>
      <c r="L312" s="44"/>
      <c r="M312" s="44"/>
      <c r="N312" s="44"/>
      <c r="O312" s="44"/>
      <c r="P312" s="44"/>
      <c r="Q312" s="44"/>
      <c r="R312" s="44"/>
      <c r="S312" s="44"/>
      <c r="T312" s="44"/>
    </row>
    <row r="313" spans="1:20" ht="12.75">
      <c r="A313" s="60"/>
      <c r="C313" s="60"/>
      <c r="E313" s="60"/>
      <c r="F313" s="60"/>
      <c r="K313" s="44"/>
      <c r="L313" s="44"/>
      <c r="M313" s="44"/>
      <c r="N313" s="44"/>
      <c r="O313" s="44"/>
      <c r="P313" s="44"/>
      <c r="Q313" s="44"/>
      <c r="R313" s="44"/>
      <c r="S313" s="44"/>
      <c r="T313" s="44"/>
    </row>
    <row r="314" spans="1:20" ht="12.75">
      <c r="A314" s="60"/>
      <c r="C314" s="60"/>
      <c r="E314" s="60"/>
      <c r="F314" s="60"/>
      <c r="K314" s="44"/>
      <c r="L314" s="44"/>
      <c r="M314" s="44"/>
      <c r="N314" s="44"/>
      <c r="O314" s="44"/>
      <c r="P314" s="44"/>
      <c r="Q314" s="44"/>
      <c r="R314" s="44"/>
      <c r="S314" s="44"/>
      <c r="T314" s="44"/>
    </row>
    <row r="315" spans="1:20" ht="12.75">
      <c r="A315" s="60"/>
      <c r="C315" s="60"/>
      <c r="E315" s="60"/>
      <c r="F315" s="60"/>
      <c r="K315" s="44"/>
      <c r="L315" s="44"/>
      <c r="M315" s="44"/>
      <c r="N315" s="44"/>
      <c r="O315" s="44"/>
      <c r="P315" s="44"/>
      <c r="Q315" s="44"/>
      <c r="R315" s="44"/>
      <c r="S315" s="44"/>
      <c r="T315" s="44"/>
    </row>
    <row r="316" spans="1:20" ht="12.75">
      <c r="A316" s="60"/>
      <c r="C316" s="60"/>
      <c r="E316" s="60"/>
      <c r="F316" s="60"/>
      <c r="K316" s="44"/>
      <c r="L316" s="44"/>
      <c r="M316" s="44"/>
      <c r="N316" s="44"/>
      <c r="O316" s="44"/>
      <c r="P316" s="44"/>
      <c r="Q316" s="44"/>
      <c r="R316" s="44"/>
      <c r="S316" s="44"/>
      <c r="T316" s="44"/>
    </row>
    <row r="317" spans="1:20" ht="12.75">
      <c r="A317" s="60"/>
      <c r="C317" s="60"/>
      <c r="E317" s="60"/>
      <c r="F317" s="60"/>
      <c r="K317" s="44"/>
      <c r="L317" s="44"/>
      <c r="M317" s="44"/>
      <c r="N317" s="44"/>
      <c r="O317" s="44"/>
      <c r="P317" s="44"/>
      <c r="Q317" s="44"/>
      <c r="R317" s="44"/>
      <c r="S317" s="44"/>
      <c r="T317" s="44"/>
    </row>
    <row r="318" spans="1:20" ht="12.75">
      <c r="A318" s="60"/>
      <c r="C318" s="60"/>
      <c r="E318" s="60"/>
      <c r="F318" s="60"/>
      <c r="K318" s="44"/>
      <c r="L318" s="44"/>
      <c r="M318" s="44"/>
      <c r="N318" s="44"/>
      <c r="O318" s="44"/>
      <c r="P318" s="44"/>
      <c r="Q318" s="44"/>
      <c r="R318" s="44"/>
      <c r="S318" s="44"/>
      <c r="T318" s="44"/>
    </row>
    <row r="319" spans="1:20" ht="12.75">
      <c r="A319" s="60"/>
      <c r="C319" s="60"/>
      <c r="E319" s="60"/>
      <c r="F319" s="60"/>
      <c r="K319" s="44"/>
      <c r="L319" s="44"/>
      <c r="M319" s="44"/>
      <c r="N319" s="44"/>
      <c r="O319" s="44"/>
      <c r="P319" s="44"/>
      <c r="Q319" s="44"/>
      <c r="R319" s="44"/>
      <c r="S319" s="44"/>
      <c r="T319" s="44"/>
    </row>
    <row r="320" spans="1:20" ht="12.75">
      <c r="A320" s="60"/>
      <c r="C320" s="60"/>
      <c r="E320" s="60"/>
      <c r="F320" s="60"/>
      <c r="K320" s="44"/>
      <c r="L320" s="44"/>
      <c r="M320" s="44"/>
      <c r="N320" s="44"/>
      <c r="O320" s="44"/>
      <c r="P320" s="44"/>
      <c r="Q320" s="44"/>
      <c r="R320" s="44"/>
      <c r="S320" s="44"/>
      <c r="T320" s="44"/>
    </row>
    <row r="321" spans="1:20" ht="12.75">
      <c r="A321" s="60"/>
      <c r="C321" s="60"/>
      <c r="E321" s="60"/>
      <c r="F321" s="60"/>
      <c r="K321" s="44"/>
      <c r="L321" s="44"/>
      <c r="M321" s="44"/>
      <c r="N321" s="44"/>
      <c r="O321" s="44"/>
      <c r="P321" s="44"/>
      <c r="Q321" s="44"/>
      <c r="R321" s="44"/>
      <c r="S321" s="44"/>
      <c r="T321" s="44"/>
    </row>
    <row r="322" spans="1:20" ht="12.75">
      <c r="A322" s="60"/>
      <c r="C322" s="60"/>
      <c r="E322" s="60"/>
      <c r="F322" s="60"/>
      <c r="K322" s="44"/>
      <c r="L322" s="44"/>
      <c r="M322" s="44"/>
      <c r="N322" s="44"/>
      <c r="O322" s="44"/>
      <c r="P322" s="44"/>
      <c r="Q322" s="44"/>
      <c r="R322" s="44"/>
      <c r="S322" s="44"/>
      <c r="T322" s="44"/>
    </row>
    <row r="323" spans="1:20" ht="12.75">
      <c r="A323" s="60"/>
      <c r="C323" s="60"/>
      <c r="E323" s="60"/>
      <c r="F323" s="60"/>
      <c r="K323" s="44"/>
      <c r="L323" s="44"/>
      <c r="M323" s="44"/>
      <c r="N323" s="44"/>
      <c r="O323" s="44"/>
      <c r="P323" s="44"/>
      <c r="Q323" s="44"/>
      <c r="R323" s="44"/>
      <c r="S323" s="44"/>
      <c r="T323" s="44"/>
    </row>
    <row r="324" spans="1:20" ht="12.75">
      <c r="A324" s="60"/>
      <c r="C324" s="60"/>
      <c r="E324" s="60"/>
      <c r="F324" s="60"/>
      <c r="K324" s="44"/>
      <c r="L324" s="44"/>
      <c r="M324" s="44"/>
      <c r="N324" s="44"/>
      <c r="O324" s="44"/>
      <c r="P324" s="44"/>
      <c r="Q324" s="44"/>
      <c r="R324" s="44"/>
      <c r="S324" s="44"/>
      <c r="T324" s="44"/>
    </row>
    <row r="325" spans="1:20" ht="12.75">
      <c r="A325" s="60"/>
      <c r="C325" s="60"/>
      <c r="E325" s="60"/>
      <c r="F325" s="60"/>
      <c r="K325" s="44"/>
      <c r="L325" s="44"/>
      <c r="M325" s="44"/>
      <c r="N325" s="44"/>
      <c r="O325" s="44"/>
      <c r="P325" s="44"/>
      <c r="Q325" s="44"/>
      <c r="R325" s="44"/>
      <c r="S325" s="44"/>
      <c r="T325" s="44"/>
    </row>
    <row r="326" spans="1:20" ht="12.75">
      <c r="A326" s="60"/>
      <c r="C326" s="60"/>
      <c r="E326" s="60"/>
      <c r="F326" s="60"/>
      <c r="K326" s="44"/>
      <c r="L326" s="44"/>
      <c r="M326" s="44"/>
      <c r="N326" s="44"/>
      <c r="O326" s="44"/>
      <c r="P326" s="44"/>
      <c r="Q326" s="44"/>
      <c r="R326" s="44"/>
      <c r="S326" s="44"/>
      <c r="T326" s="44"/>
    </row>
    <row r="327" spans="1:20" ht="12.75">
      <c r="A327" s="60"/>
      <c r="C327" s="60"/>
      <c r="E327" s="60"/>
      <c r="F327" s="60"/>
      <c r="K327" s="44"/>
      <c r="L327" s="44"/>
      <c r="M327" s="44"/>
      <c r="N327" s="44"/>
      <c r="O327" s="44"/>
      <c r="P327" s="44"/>
      <c r="Q327" s="44"/>
      <c r="R327" s="44"/>
      <c r="S327" s="44"/>
      <c r="T327" s="44"/>
    </row>
    <row r="328" spans="1:20" ht="12.75">
      <c r="A328" s="60"/>
      <c r="C328" s="60"/>
      <c r="E328" s="60"/>
      <c r="F328" s="60"/>
      <c r="K328" s="44"/>
      <c r="L328" s="44"/>
      <c r="M328" s="44"/>
      <c r="N328" s="44"/>
      <c r="O328" s="44"/>
      <c r="P328" s="44"/>
      <c r="Q328" s="44"/>
      <c r="R328" s="44"/>
      <c r="S328" s="44"/>
      <c r="T328" s="44"/>
    </row>
    <row r="329" spans="1:20" ht="12.75">
      <c r="A329" s="60"/>
      <c r="C329" s="60"/>
      <c r="E329" s="60"/>
      <c r="F329" s="60"/>
      <c r="K329" s="44"/>
      <c r="L329" s="44"/>
      <c r="M329" s="44"/>
      <c r="N329" s="44"/>
      <c r="O329" s="44"/>
      <c r="P329" s="44"/>
      <c r="Q329" s="44"/>
      <c r="R329" s="44"/>
      <c r="S329" s="44"/>
      <c r="T329" s="44"/>
    </row>
    <row r="330" spans="1:20" ht="12.75">
      <c r="A330" s="60"/>
      <c r="C330" s="60"/>
      <c r="E330" s="60"/>
      <c r="F330" s="60"/>
      <c r="K330" s="44"/>
      <c r="L330" s="44"/>
      <c r="M330" s="44"/>
      <c r="N330" s="44"/>
      <c r="O330" s="44"/>
      <c r="P330" s="44"/>
      <c r="Q330" s="44"/>
      <c r="R330" s="44"/>
      <c r="S330" s="44"/>
      <c r="T330" s="44"/>
    </row>
    <row r="331" spans="1:20" ht="12.75">
      <c r="A331" s="60"/>
      <c r="C331" s="60"/>
      <c r="E331" s="60"/>
      <c r="F331" s="60"/>
      <c r="K331" s="44"/>
      <c r="L331" s="44"/>
      <c r="M331" s="44"/>
      <c r="N331" s="44"/>
      <c r="O331" s="44"/>
      <c r="P331" s="44"/>
      <c r="Q331" s="44"/>
      <c r="R331" s="44"/>
      <c r="S331" s="44"/>
      <c r="T331" s="44"/>
    </row>
    <row r="332" spans="1:20" ht="12.75">
      <c r="A332" s="60"/>
      <c r="C332" s="60"/>
      <c r="E332" s="60"/>
      <c r="F332" s="60"/>
      <c r="K332" s="44"/>
      <c r="L332" s="44"/>
      <c r="M332" s="44"/>
      <c r="N332" s="44"/>
      <c r="O332" s="44"/>
      <c r="P332" s="44"/>
      <c r="Q332" s="44"/>
      <c r="R332" s="44"/>
      <c r="S332" s="44"/>
      <c r="T332" s="44"/>
    </row>
    <row r="333" spans="1:20" ht="12.75">
      <c r="A333" s="60"/>
      <c r="C333" s="60"/>
      <c r="E333" s="60"/>
      <c r="F333" s="60"/>
      <c r="K333" s="44"/>
      <c r="L333" s="44"/>
      <c r="M333" s="44"/>
      <c r="N333" s="44"/>
      <c r="O333" s="44"/>
      <c r="P333" s="44"/>
      <c r="Q333" s="44"/>
      <c r="R333" s="44"/>
      <c r="S333" s="44"/>
      <c r="T333" s="44"/>
    </row>
    <row r="334" spans="1:20" ht="12.75">
      <c r="A334" s="60"/>
      <c r="C334" s="60"/>
      <c r="E334" s="60"/>
      <c r="F334" s="60"/>
      <c r="K334" s="44"/>
      <c r="L334" s="44"/>
      <c r="M334" s="44"/>
      <c r="N334" s="44"/>
      <c r="O334" s="44"/>
      <c r="P334" s="44"/>
      <c r="Q334" s="44"/>
      <c r="R334" s="44"/>
      <c r="S334" s="44"/>
      <c r="T334" s="44"/>
    </row>
    <row r="335" spans="1:20" ht="12.75">
      <c r="A335" s="60"/>
      <c r="C335" s="60"/>
      <c r="E335" s="60"/>
      <c r="F335" s="60"/>
      <c r="K335" s="44"/>
      <c r="L335" s="44"/>
      <c r="M335" s="44"/>
      <c r="N335" s="44"/>
      <c r="O335" s="44"/>
      <c r="P335" s="44"/>
      <c r="Q335" s="44"/>
      <c r="R335" s="44"/>
      <c r="S335" s="44"/>
      <c r="T335" s="44"/>
    </row>
    <row r="336" spans="1:20" ht="12.75">
      <c r="A336" s="60"/>
      <c r="C336" s="60"/>
      <c r="E336" s="60"/>
      <c r="F336" s="60"/>
      <c r="K336" s="44"/>
      <c r="L336" s="44"/>
      <c r="M336" s="44"/>
      <c r="N336" s="44"/>
      <c r="O336" s="44"/>
      <c r="P336" s="44"/>
      <c r="Q336" s="44"/>
      <c r="R336" s="44"/>
      <c r="S336" s="44"/>
      <c r="T336" s="44"/>
    </row>
    <row r="337" spans="1:20" ht="12.75">
      <c r="A337" s="60"/>
      <c r="C337" s="60"/>
      <c r="E337" s="60"/>
      <c r="F337" s="60"/>
      <c r="K337" s="44"/>
      <c r="L337" s="44"/>
      <c r="M337" s="44"/>
      <c r="N337" s="44"/>
      <c r="O337" s="44"/>
      <c r="P337" s="44"/>
      <c r="Q337" s="44"/>
      <c r="R337" s="44"/>
      <c r="S337" s="44"/>
      <c r="T337" s="44"/>
    </row>
    <row r="338" spans="1:20" ht="12.75">
      <c r="A338" s="60"/>
      <c r="C338" s="60"/>
      <c r="E338" s="60"/>
      <c r="F338" s="60"/>
      <c r="K338" s="44"/>
      <c r="L338" s="44"/>
      <c r="M338" s="44"/>
      <c r="N338" s="44"/>
      <c r="O338" s="44"/>
      <c r="P338" s="44"/>
      <c r="Q338" s="44"/>
      <c r="R338" s="44"/>
      <c r="S338" s="44"/>
      <c r="T338" s="44"/>
    </row>
    <row r="339" spans="1:20" ht="12.75">
      <c r="A339" s="60"/>
      <c r="C339" s="60"/>
      <c r="E339" s="60"/>
      <c r="F339" s="60"/>
      <c r="K339" s="44"/>
      <c r="L339" s="44"/>
      <c r="M339" s="44"/>
      <c r="N339" s="44"/>
      <c r="O339" s="44"/>
      <c r="P339" s="44"/>
      <c r="Q339" s="44"/>
      <c r="R339" s="44"/>
      <c r="S339" s="44"/>
      <c r="T339" s="44"/>
    </row>
    <row r="340" spans="1:20" ht="12.75">
      <c r="A340" s="60"/>
      <c r="C340" s="60"/>
      <c r="E340" s="60"/>
      <c r="F340" s="60"/>
      <c r="K340" s="44"/>
      <c r="L340" s="44"/>
      <c r="M340" s="44"/>
      <c r="N340" s="44"/>
      <c r="O340" s="44"/>
      <c r="P340" s="44"/>
      <c r="Q340" s="44"/>
      <c r="R340" s="44"/>
      <c r="S340" s="44"/>
      <c r="T340" s="44"/>
    </row>
    <row r="341" spans="1:20" ht="12.75">
      <c r="A341" s="60"/>
      <c r="C341" s="60"/>
      <c r="E341" s="60"/>
      <c r="F341" s="60"/>
      <c r="K341" s="44"/>
      <c r="L341" s="44"/>
      <c r="M341" s="44"/>
      <c r="N341" s="44"/>
      <c r="O341" s="44"/>
      <c r="P341" s="44"/>
      <c r="Q341" s="44"/>
      <c r="R341" s="44"/>
      <c r="S341" s="44"/>
      <c r="T341" s="44"/>
    </row>
    <row r="342" spans="1:20" ht="12.75">
      <c r="A342" s="60"/>
      <c r="C342" s="60"/>
      <c r="E342" s="60"/>
      <c r="F342" s="60"/>
      <c r="K342" s="44"/>
      <c r="L342" s="44"/>
      <c r="M342" s="44"/>
      <c r="N342" s="44"/>
      <c r="O342" s="44"/>
      <c r="P342" s="44"/>
      <c r="Q342" s="44"/>
      <c r="R342" s="44"/>
      <c r="S342" s="44"/>
      <c r="T342" s="44"/>
    </row>
    <row r="343" spans="1:20" ht="12.75">
      <c r="A343" s="60"/>
      <c r="C343" s="60"/>
      <c r="E343" s="60"/>
      <c r="F343" s="60"/>
      <c r="K343" s="44"/>
      <c r="L343" s="44"/>
      <c r="M343" s="44"/>
      <c r="N343" s="44"/>
      <c r="O343" s="44"/>
      <c r="P343" s="44"/>
      <c r="Q343" s="44"/>
      <c r="R343" s="44"/>
      <c r="S343" s="44"/>
      <c r="T343" s="44"/>
    </row>
    <row r="344" spans="1:20" ht="12.75">
      <c r="A344" s="60"/>
      <c r="C344" s="60"/>
      <c r="E344" s="60"/>
      <c r="F344" s="60"/>
      <c r="K344" s="44"/>
      <c r="L344" s="44"/>
      <c r="M344" s="44"/>
      <c r="N344" s="44"/>
      <c r="O344" s="44"/>
      <c r="P344" s="44"/>
      <c r="Q344" s="44"/>
      <c r="R344" s="44"/>
      <c r="S344" s="44"/>
      <c r="T344" s="44"/>
    </row>
    <row r="345" spans="1:20" ht="12.75">
      <c r="A345" s="60"/>
      <c r="C345" s="60"/>
      <c r="E345" s="60"/>
      <c r="F345" s="60"/>
      <c r="K345" s="44"/>
      <c r="L345" s="44"/>
      <c r="M345" s="44"/>
      <c r="N345" s="44"/>
      <c r="O345" s="44"/>
      <c r="P345" s="44"/>
      <c r="Q345" s="44"/>
      <c r="R345" s="44"/>
      <c r="S345" s="44"/>
      <c r="T345" s="44"/>
    </row>
    <row r="346" spans="1:20" ht="12.75">
      <c r="A346" s="60"/>
      <c r="C346" s="60"/>
      <c r="E346" s="60"/>
      <c r="F346" s="60"/>
      <c r="K346" s="44"/>
      <c r="L346" s="44"/>
      <c r="M346" s="44"/>
      <c r="N346" s="44"/>
      <c r="O346" s="44"/>
      <c r="P346" s="44"/>
      <c r="Q346" s="44"/>
      <c r="R346" s="44"/>
      <c r="S346" s="44"/>
      <c r="T346" s="44"/>
    </row>
    <row r="347" spans="1:20" ht="12.75">
      <c r="A347" s="60"/>
      <c r="C347" s="60"/>
      <c r="E347" s="60"/>
      <c r="F347" s="60"/>
      <c r="K347" s="44"/>
      <c r="L347" s="44"/>
      <c r="M347" s="44"/>
      <c r="N347" s="44"/>
      <c r="O347" s="44"/>
      <c r="P347" s="44"/>
      <c r="Q347" s="44"/>
      <c r="R347" s="44"/>
      <c r="S347" s="44"/>
      <c r="T347" s="44"/>
    </row>
    <row r="348" spans="1:20" ht="12.75">
      <c r="A348" s="60"/>
      <c r="C348" s="60"/>
      <c r="E348" s="60"/>
      <c r="F348" s="60"/>
      <c r="K348" s="44"/>
      <c r="L348" s="44"/>
      <c r="M348" s="44"/>
      <c r="N348" s="44"/>
      <c r="O348" s="44"/>
      <c r="P348" s="44"/>
      <c r="Q348" s="44"/>
      <c r="R348" s="44"/>
      <c r="S348" s="44"/>
      <c r="T348" s="44"/>
    </row>
    <row r="349" spans="1:20" ht="12.75">
      <c r="A349" s="60"/>
      <c r="C349" s="60"/>
      <c r="E349" s="60"/>
      <c r="F349" s="60"/>
      <c r="K349" s="44"/>
      <c r="L349" s="44"/>
      <c r="M349" s="44"/>
      <c r="N349" s="44"/>
      <c r="O349" s="44"/>
      <c r="P349" s="44"/>
      <c r="Q349" s="44"/>
      <c r="R349" s="44"/>
      <c r="S349" s="44"/>
      <c r="T349" s="44"/>
    </row>
    <row r="350" spans="1:20" ht="12.75">
      <c r="A350" s="60"/>
      <c r="C350" s="60"/>
      <c r="E350" s="60"/>
      <c r="F350" s="60"/>
      <c r="K350" s="44"/>
      <c r="L350" s="44"/>
      <c r="M350" s="44"/>
      <c r="N350" s="44"/>
      <c r="O350" s="44"/>
      <c r="P350" s="44"/>
      <c r="Q350" s="44"/>
      <c r="R350" s="44"/>
      <c r="S350" s="44"/>
      <c r="T350" s="44"/>
    </row>
    <row r="351" spans="1:20" ht="12.75">
      <c r="A351" s="60"/>
      <c r="C351" s="60"/>
      <c r="E351" s="60"/>
      <c r="F351" s="60"/>
      <c r="K351" s="44"/>
      <c r="L351" s="44"/>
      <c r="M351" s="44"/>
      <c r="N351" s="44"/>
      <c r="O351" s="44"/>
      <c r="P351" s="44"/>
      <c r="Q351" s="44"/>
      <c r="R351" s="44"/>
      <c r="S351" s="44"/>
      <c r="T351" s="44"/>
    </row>
    <row r="352" spans="1:20" ht="12.75">
      <c r="A352" s="60"/>
      <c r="C352" s="60"/>
      <c r="E352" s="60"/>
      <c r="F352" s="60"/>
      <c r="K352" s="44"/>
      <c r="L352" s="44"/>
      <c r="M352" s="44"/>
      <c r="N352" s="44"/>
      <c r="O352" s="44"/>
      <c r="P352" s="44"/>
      <c r="Q352" s="44"/>
      <c r="R352" s="44"/>
      <c r="S352" s="44"/>
      <c r="T352" s="44"/>
    </row>
    <row r="353" spans="1:20" ht="12.75">
      <c r="A353" s="60"/>
      <c r="C353" s="60"/>
      <c r="E353" s="60"/>
      <c r="F353" s="60"/>
      <c r="K353" s="44"/>
      <c r="L353" s="44"/>
      <c r="M353" s="44"/>
      <c r="N353" s="44"/>
      <c r="O353" s="44"/>
      <c r="P353" s="44"/>
      <c r="Q353" s="44"/>
      <c r="R353" s="44"/>
      <c r="S353" s="44"/>
      <c r="T353" s="44"/>
    </row>
    <row r="354" spans="1:20" ht="12.75">
      <c r="A354" s="60"/>
      <c r="C354" s="60"/>
      <c r="E354" s="60"/>
      <c r="F354" s="60"/>
      <c r="K354" s="44"/>
      <c r="L354" s="44"/>
      <c r="M354" s="44"/>
      <c r="N354" s="44"/>
      <c r="O354" s="44"/>
      <c r="P354" s="44"/>
      <c r="Q354" s="44"/>
      <c r="R354" s="44"/>
      <c r="S354" s="44"/>
      <c r="T354" s="44"/>
    </row>
    <row r="355" spans="1:20" ht="12.75">
      <c r="A355" s="60"/>
      <c r="C355" s="60"/>
      <c r="E355" s="60"/>
      <c r="F355" s="60"/>
      <c r="K355" s="44"/>
      <c r="L355" s="44"/>
      <c r="M355" s="44"/>
      <c r="N355" s="44"/>
      <c r="O355" s="44"/>
      <c r="P355" s="44"/>
      <c r="Q355" s="44"/>
      <c r="R355" s="44"/>
      <c r="S355" s="44"/>
      <c r="T355" s="44"/>
    </row>
    <row r="356" spans="1:20" ht="12.75">
      <c r="A356" s="60"/>
      <c r="C356" s="60"/>
      <c r="E356" s="60"/>
      <c r="F356" s="60"/>
      <c r="K356" s="44"/>
      <c r="L356" s="44"/>
      <c r="M356" s="44"/>
      <c r="N356" s="44"/>
      <c r="O356" s="44"/>
      <c r="P356" s="44"/>
      <c r="Q356" s="44"/>
      <c r="R356" s="44"/>
      <c r="S356" s="44"/>
      <c r="T356" s="44"/>
    </row>
    <row r="357" spans="1:20" ht="12.75">
      <c r="A357" s="60"/>
      <c r="C357" s="60"/>
      <c r="E357" s="60"/>
      <c r="F357" s="60"/>
      <c r="K357" s="44"/>
      <c r="L357" s="44"/>
      <c r="M357" s="44"/>
      <c r="N357" s="44"/>
      <c r="O357" s="44"/>
      <c r="P357" s="44"/>
      <c r="Q357" s="44"/>
      <c r="R357" s="44"/>
      <c r="S357" s="44"/>
      <c r="T357" s="44"/>
    </row>
    <row r="358" spans="1:20" ht="12.75">
      <c r="A358" s="60"/>
      <c r="C358" s="60"/>
      <c r="E358" s="60"/>
      <c r="F358" s="60"/>
      <c r="K358" s="44"/>
      <c r="L358" s="44"/>
      <c r="M358" s="44"/>
      <c r="N358" s="44"/>
      <c r="O358" s="44"/>
      <c r="P358" s="44"/>
      <c r="Q358" s="44"/>
      <c r="R358" s="44"/>
      <c r="S358" s="44"/>
      <c r="T358" s="44"/>
    </row>
    <row r="359" spans="1:20" ht="12.75">
      <c r="A359" s="60"/>
      <c r="C359" s="60"/>
      <c r="E359" s="60"/>
      <c r="F359" s="60"/>
      <c r="K359" s="44"/>
      <c r="L359" s="44"/>
      <c r="M359" s="44"/>
      <c r="N359" s="44"/>
      <c r="O359" s="44"/>
      <c r="P359" s="44"/>
      <c r="Q359" s="44"/>
      <c r="R359" s="44"/>
      <c r="S359" s="44"/>
      <c r="T359" s="44"/>
    </row>
    <row r="360" spans="1:20" ht="12.75">
      <c r="A360" s="60"/>
      <c r="C360" s="60"/>
      <c r="E360" s="60"/>
      <c r="F360" s="60"/>
      <c r="K360" s="44"/>
      <c r="L360" s="44"/>
      <c r="M360" s="44"/>
      <c r="N360" s="44"/>
      <c r="O360" s="44"/>
      <c r="P360" s="44"/>
      <c r="Q360" s="44"/>
      <c r="R360" s="44"/>
      <c r="S360" s="44"/>
      <c r="T360" s="44"/>
    </row>
    <row r="361" spans="1:20" ht="12.75">
      <c r="A361" s="60"/>
      <c r="C361" s="60"/>
      <c r="E361" s="60"/>
      <c r="F361" s="60"/>
      <c r="K361" s="44"/>
      <c r="L361" s="44"/>
      <c r="M361" s="44"/>
      <c r="N361" s="44"/>
      <c r="O361" s="44"/>
      <c r="P361" s="44"/>
      <c r="Q361" s="44"/>
      <c r="R361" s="44"/>
      <c r="S361" s="44"/>
      <c r="T361" s="44"/>
    </row>
    <row r="362" spans="1:20" ht="12.75">
      <c r="A362" s="60"/>
      <c r="C362" s="60"/>
      <c r="E362" s="60"/>
      <c r="F362" s="60"/>
      <c r="K362" s="44"/>
      <c r="L362" s="44"/>
      <c r="M362" s="44"/>
      <c r="N362" s="44"/>
      <c r="O362" s="44"/>
      <c r="P362" s="44"/>
      <c r="Q362" s="44"/>
      <c r="R362" s="44"/>
      <c r="S362" s="44"/>
      <c r="T362" s="44"/>
    </row>
    <row r="363" spans="1:20" ht="12.75">
      <c r="A363" s="60"/>
      <c r="C363" s="60"/>
      <c r="E363" s="60"/>
      <c r="F363" s="60"/>
      <c r="K363" s="44"/>
      <c r="L363" s="44"/>
      <c r="M363" s="44"/>
      <c r="N363" s="44"/>
      <c r="O363" s="44"/>
      <c r="P363" s="44"/>
      <c r="Q363" s="44"/>
      <c r="R363" s="44"/>
      <c r="S363" s="44"/>
      <c r="T363" s="44"/>
    </row>
    <row r="364" spans="1:20" ht="12.75">
      <c r="A364" s="60"/>
      <c r="C364" s="60"/>
      <c r="E364" s="60"/>
      <c r="F364" s="60"/>
      <c r="K364" s="44"/>
      <c r="L364" s="44"/>
      <c r="M364" s="44"/>
      <c r="N364" s="44"/>
      <c r="O364" s="44"/>
      <c r="P364" s="44"/>
      <c r="Q364" s="44"/>
      <c r="R364" s="44"/>
      <c r="S364" s="44"/>
      <c r="T364" s="44"/>
    </row>
    <row r="365" spans="1:20" ht="12.75">
      <c r="A365" s="60"/>
      <c r="C365" s="60"/>
      <c r="E365" s="60"/>
      <c r="F365" s="60"/>
      <c r="K365" s="44"/>
      <c r="L365" s="44"/>
      <c r="M365" s="44"/>
      <c r="N365" s="44"/>
      <c r="O365" s="44"/>
      <c r="P365" s="44"/>
      <c r="Q365" s="44"/>
      <c r="R365" s="44"/>
      <c r="S365" s="44"/>
      <c r="T365" s="44"/>
    </row>
    <row r="366" spans="1:20" ht="12.75">
      <c r="A366" s="60"/>
      <c r="C366" s="60"/>
      <c r="E366" s="60"/>
      <c r="F366" s="60"/>
      <c r="K366" s="44"/>
      <c r="L366" s="44"/>
      <c r="M366" s="44"/>
      <c r="N366" s="44"/>
      <c r="O366" s="44"/>
      <c r="P366" s="44"/>
      <c r="Q366" s="44"/>
      <c r="R366" s="44"/>
      <c r="S366" s="44"/>
      <c r="T366" s="44"/>
    </row>
    <row r="367" spans="1:20" ht="12.75">
      <c r="A367" s="60"/>
      <c r="C367" s="60"/>
      <c r="E367" s="60"/>
      <c r="F367" s="60"/>
      <c r="K367" s="44"/>
      <c r="L367" s="44"/>
      <c r="M367" s="44"/>
      <c r="N367" s="44"/>
      <c r="O367" s="44"/>
      <c r="P367" s="44"/>
      <c r="Q367" s="44"/>
      <c r="R367" s="44"/>
      <c r="S367" s="44"/>
      <c r="T367" s="44"/>
    </row>
    <row r="368" spans="1:20" ht="12.75">
      <c r="A368" s="60"/>
      <c r="C368" s="60"/>
      <c r="E368" s="60"/>
      <c r="F368" s="60"/>
      <c r="K368" s="44"/>
      <c r="L368" s="44"/>
      <c r="M368" s="44"/>
      <c r="N368" s="44"/>
      <c r="O368" s="44"/>
      <c r="P368" s="44"/>
      <c r="Q368" s="44"/>
      <c r="R368" s="44"/>
      <c r="S368" s="44"/>
      <c r="T368" s="44"/>
    </row>
    <row r="369" spans="1:20" ht="12.75">
      <c r="A369" s="60"/>
      <c r="C369" s="60"/>
      <c r="E369" s="60"/>
      <c r="F369" s="60"/>
      <c r="K369" s="44"/>
      <c r="L369" s="44"/>
      <c r="M369" s="44"/>
      <c r="N369" s="44"/>
      <c r="O369" s="44"/>
      <c r="P369" s="44"/>
      <c r="Q369" s="44"/>
      <c r="R369" s="44"/>
      <c r="S369" s="44"/>
      <c r="T369" s="44"/>
    </row>
    <row r="370" spans="1:20" ht="12.75">
      <c r="A370" s="60"/>
      <c r="C370" s="60"/>
      <c r="E370" s="60"/>
      <c r="F370" s="60"/>
      <c r="K370" s="44"/>
      <c r="L370" s="44"/>
      <c r="M370" s="44"/>
      <c r="N370" s="44"/>
      <c r="O370" s="44"/>
      <c r="P370" s="44"/>
      <c r="Q370" s="44"/>
      <c r="R370" s="44"/>
      <c r="S370" s="44"/>
      <c r="T370" s="44"/>
    </row>
    <row r="371" spans="1:20" ht="12.75">
      <c r="A371" s="60"/>
      <c r="C371" s="60"/>
      <c r="E371" s="60"/>
      <c r="F371" s="60"/>
      <c r="K371" s="44"/>
      <c r="L371" s="44"/>
      <c r="M371" s="44"/>
      <c r="N371" s="44"/>
      <c r="O371" s="44"/>
      <c r="P371" s="44"/>
      <c r="Q371" s="44"/>
      <c r="R371" s="44"/>
      <c r="S371" s="44"/>
      <c r="T371" s="44"/>
    </row>
    <row r="372" spans="1:20" ht="12.75">
      <c r="A372" s="60"/>
      <c r="C372" s="60"/>
      <c r="E372" s="60"/>
      <c r="F372" s="60"/>
      <c r="K372" s="44"/>
      <c r="L372" s="44"/>
      <c r="M372" s="44"/>
      <c r="N372" s="44"/>
      <c r="O372" s="44"/>
      <c r="P372" s="44"/>
      <c r="Q372" s="44"/>
      <c r="R372" s="44"/>
      <c r="S372" s="44"/>
      <c r="T372" s="44"/>
    </row>
    <row r="373" spans="1:20" ht="12.75">
      <c r="A373" s="60"/>
      <c r="C373" s="60"/>
      <c r="E373" s="60"/>
      <c r="F373" s="60"/>
      <c r="K373" s="44"/>
      <c r="L373" s="44"/>
      <c r="M373" s="44"/>
      <c r="N373" s="44"/>
      <c r="O373" s="44"/>
      <c r="P373" s="44"/>
      <c r="Q373" s="44"/>
      <c r="R373" s="44"/>
      <c r="S373" s="44"/>
      <c r="T373" s="44"/>
    </row>
    <row r="374" spans="1:20" ht="12.75">
      <c r="A374" s="60"/>
      <c r="C374" s="60"/>
      <c r="E374" s="60"/>
      <c r="F374" s="60"/>
      <c r="K374" s="44"/>
      <c r="L374" s="44"/>
      <c r="M374" s="44"/>
      <c r="N374" s="44"/>
      <c r="O374" s="44"/>
      <c r="P374" s="44"/>
      <c r="Q374" s="44"/>
      <c r="R374" s="44"/>
      <c r="S374" s="44"/>
      <c r="T374" s="44"/>
    </row>
    <row r="375" spans="1:20" ht="12.75">
      <c r="A375" s="60"/>
      <c r="C375" s="60"/>
      <c r="E375" s="60"/>
      <c r="F375" s="60"/>
      <c r="K375" s="44"/>
      <c r="L375" s="44"/>
      <c r="M375" s="44"/>
      <c r="N375" s="44"/>
      <c r="O375" s="44"/>
      <c r="P375" s="44"/>
      <c r="Q375" s="44"/>
      <c r="R375" s="44"/>
      <c r="S375" s="44"/>
      <c r="T375" s="44"/>
    </row>
    <row r="376" spans="1:20" ht="12.75">
      <c r="A376" s="60"/>
      <c r="C376" s="60"/>
      <c r="E376" s="60"/>
      <c r="F376" s="60"/>
      <c r="K376" s="44"/>
      <c r="L376" s="44"/>
      <c r="M376" s="44"/>
      <c r="N376" s="44"/>
      <c r="O376" s="44"/>
      <c r="P376" s="44"/>
      <c r="Q376" s="44"/>
      <c r="R376" s="44"/>
      <c r="S376" s="44"/>
      <c r="T376" s="44"/>
    </row>
    <row r="377" spans="1:20" ht="12.75">
      <c r="A377" s="60"/>
      <c r="C377" s="60"/>
      <c r="E377" s="60"/>
      <c r="F377" s="60"/>
      <c r="K377" s="44"/>
      <c r="L377" s="44"/>
      <c r="M377" s="44"/>
      <c r="N377" s="44"/>
      <c r="O377" s="44"/>
      <c r="P377" s="44"/>
      <c r="Q377" s="44"/>
      <c r="R377" s="44"/>
      <c r="S377" s="44"/>
      <c r="T377" s="44"/>
    </row>
    <row r="378" spans="1:20" ht="12.75">
      <c r="A378" s="60"/>
      <c r="C378" s="60"/>
      <c r="E378" s="60"/>
      <c r="F378" s="60"/>
      <c r="K378" s="44"/>
      <c r="L378" s="44"/>
      <c r="M378" s="44"/>
      <c r="N378" s="44"/>
      <c r="O378" s="44"/>
      <c r="P378" s="44"/>
      <c r="Q378" s="44"/>
      <c r="R378" s="44"/>
      <c r="S378" s="44"/>
      <c r="T378" s="44"/>
    </row>
    <row r="379" spans="1:20" ht="12.75">
      <c r="A379" s="60"/>
      <c r="C379" s="60"/>
      <c r="E379" s="60"/>
      <c r="F379" s="60"/>
      <c r="K379" s="44"/>
      <c r="L379" s="44"/>
      <c r="M379" s="44"/>
      <c r="N379" s="44"/>
      <c r="O379" s="44"/>
      <c r="P379" s="44"/>
      <c r="Q379" s="44"/>
      <c r="R379" s="44"/>
      <c r="S379" s="44"/>
      <c r="T379" s="44"/>
    </row>
    <row r="380" spans="1:20" ht="12.75">
      <c r="A380" s="60"/>
      <c r="C380" s="60"/>
      <c r="E380" s="60"/>
      <c r="F380" s="60"/>
      <c r="K380" s="44"/>
      <c r="L380" s="44"/>
      <c r="M380" s="44"/>
      <c r="N380" s="44"/>
      <c r="O380" s="44"/>
      <c r="P380" s="44"/>
      <c r="Q380" s="44"/>
      <c r="R380" s="44"/>
      <c r="S380" s="44"/>
      <c r="T380" s="44"/>
    </row>
    <row r="381" spans="1:20" ht="12.75">
      <c r="A381" s="60"/>
      <c r="C381" s="60"/>
      <c r="E381" s="60"/>
      <c r="F381" s="60"/>
      <c r="K381" s="44"/>
      <c r="L381" s="44"/>
      <c r="M381" s="44"/>
      <c r="N381" s="44"/>
      <c r="O381" s="44"/>
      <c r="P381" s="44"/>
      <c r="Q381" s="44"/>
      <c r="R381" s="44"/>
      <c r="S381" s="44"/>
      <c r="T381" s="44"/>
    </row>
    <row r="382" spans="1:20" ht="12.75">
      <c r="A382" s="60"/>
      <c r="C382" s="60"/>
      <c r="E382" s="60"/>
      <c r="F382" s="60"/>
      <c r="K382" s="44"/>
      <c r="L382" s="44"/>
      <c r="M382" s="44"/>
      <c r="N382" s="44"/>
      <c r="O382" s="44"/>
      <c r="P382" s="44"/>
      <c r="Q382" s="44"/>
      <c r="R382" s="44"/>
      <c r="S382" s="44"/>
      <c r="T382" s="44"/>
    </row>
    <row r="383" spans="1:20" ht="12.75">
      <c r="A383" s="60"/>
      <c r="C383" s="60"/>
      <c r="E383" s="60"/>
      <c r="F383" s="60"/>
      <c r="K383" s="44"/>
      <c r="L383" s="44"/>
      <c r="M383" s="44"/>
      <c r="N383" s="44"/>
      <c r="O383" s="44"/>
      <c r="P383" s="44"/>
      <c r="Q383" s="44"/>
      <c r="R383" s="44"/>
      <c r="S383" s="44"/>
      <c r="T383" s="44"/>
    </row>
    <row r="384" spans="1:20" ht="12.75">
      <c r="A384" s="60"/>
      <c r="C384" s="60"/>
      <c r="E384" s="60"/>
      <c r="F384" s="60"/>
      <c r="K384" s="44"/>
      <c r="L384" s="44"/>
      <c r="M384" s="44"/>
      <c r="N384" s="44"/>
      <c r="O384" s="44"/>
      <c r="P384" s="44"/>
      <c r="Q384" s="44"/>
      <c r="R384" s="44"/>
      <c r="S384" s="44"/>
      <c r="T384" s="44"/>
    </row>
    <row r="385" spans="1:20" ht="12.75">
      <c r="A385" s="60"/>
      <c r="C385" s="60"/>
      <c r="E385" s="60"/>
      <c r="F385" s="60"/>
      <c r="K385" s="44"/>
      <c r="L385" s="44"/>
      <c r="M385" s="44"/>
      <c r="N385" s="44"/>
      <c r="O385" s="44"/>
      <c r="P385" s="44"/>
      <c r="Q385" s="44"/>
      <c r="R385" s="44"/>
      <c r="S385" s="44"/>
      <c r="T385" s="44"/>
    </row>
    <row r="386" spans="1:20" ht="12.75">
      <c r="A386" s="60"/>
      <c r="C386" s="60"/>
      <c r="E386" s="60"/>
      <c r="F386" s="60"/>
      <c r="K386" s="44"/>
      <c r="L386" s="44"/>
      <c r="M386" s="44"/>
      <c r="N386" s="44"/>
      <c r="O386" s="44"/>
      <c r="P386" s="44"/>
      <c r="Q386" s="44"/>
      <c r="R386" s="44"/>
      <c r="S386" s="44"/>
      <c r="T386" s="44"/>
    </row>
    <row r="387" spans="1:20" ht="12.75">
      <c r="A387" s="60"/>
      <c r="C387" s="60"/>
      <c r="E387" s="60"/>
      <c r="F387" s="60"/>
      <c r="K387" s="44"/>
      <c r="L387" s="44"/>
      <c r="M387" s="44"/>
      <c r="N387" s="44"/>
      <c r="O387" s="44"/>
      <c r="P387" s="44"/>
      <c r="Q387" s="44"/>
      <c r="R387" s="44"/>
      <c r="S387" s="44"/>
      <c r="T387" s="44"/>
    </row>
    <row r="388" spans="1:20" ht="12.75">
      <c r="A388" s="60"/>
      <c r="C388" s="60"/>
      <c r="E388" s="60"/>
      <c r="F388" s="60"/>
      <c r="K388" s="44"/>
      <c r="L388" s="44"/>
      <c r="M388" s="44"/>
      <c r="N388" s="44"/>
      <c r="O388" s="44"/>
      <c r="P388" s="44"/>
      <c r="Q388" s="44"/>
      <c r="R388" s="44"/>
      <c r="S388" s="44"/>
      <c r="T388" s="44"/>
    </row>
    <row r="389" spans="1:20" ht="12.75">
      <c r="A389" s="60"/>
      <c r="C389" s="60"/>
      <c r="E389" s="60"/>
      <c r="F389" s="60"/>
      <c r="K389" s="44"/>
      <c r="L389" s="44"/>
      <c r="M389" s="44"/>
      <c r="N389" s="44"/>
      <c r="O389" s="44"/>
      <c r="P389" s="44"/>
      <c r="Q389" s="44"/>
      <c r="R389" s="44"/>
      <c r="S389" s="44"/>
      <c r="T389" s="44"/>
    </row>
    <row r="390" spans="1:20" ht="12.75">
      <c r="A390" s="60"/>
      <c r="C390" s="60"/>
      <c r="E390" s="60"/>
      <c r="F390" s="60"/>
      <c r="K390" s="44"/>
      <c r="L390" s="44"/>
      <c r="M390" s="44"/>
      <c r="N390" s="44"/>
      <c r="O390" s="44"/>
      <c r="P390" s="44"/>
      <c r="Q390" s="44"/>
      <c r="R390" s="44"/>
      <c r="S390" s="44"/>
      <c r="T390" s="44"/>
    </row>
    <row r="391" spans="1:20" ht="12.75">
      <c r="A391" s="60"/>
      <c r="C391" s="60"/>
      <c r="E391" s="60"/>
      <c r="F391" s="60"/>
      <c r="K391" s="44"/>
      <c r="L391" s="44"/>
      <c r="M391" s="44"/>
      <c r="N391" s="44"/>
      <c r="O391" s="44"/>
      <c r="P391" s="44"/>
      <c r="Q391" s="44"/>
      <c r="R391" s="44"/>
      <c r="S391" s="44"/>
      <c r="T391" s="44"/>
    </row>
    <row r="392" spans="1:20" ht="12.75">
      <c r="A392" s="60"/>
      <c r="C392" s="60"/>
      <c r="E392" s="60"/>
      <c r="F392" s="60"/>
      <c r="K392" s="44"/>
      <c r="L392" s="44"/>
      <c r="M392" s="44"/>
      <c r="N392" s="44"/>
      <c r="O392" s="44"/>
      <c r="P392" s="44"/>
      <c r="Q392" s="44"/>
      <c r="R392" s="44"/>
      <c r="S392" s="44"/>
      <c r="T392" s="44"/>
    </row>
    <row r="393" spans="1:20" ht="12.75">
      <c r="A393" s="60"/>
      <c r="C393" s="60"/>
      <c r="E393" s="60"/>
      <c r="F393" s="60"/>
      <c r="K393" s="44"/>
      <c r="L393" s="44"/>
      <c r="M393" s="44"/>
      <c r="N393" s="44"/>
      <c r="O393" s="44"/>
      <c r="P393" s="44"/>
      <c r="Q393" s="44"/>
      <c r="R393" s="44"/>
      <c r="S393" s="44"/>
      <c r="T393" s="44"/>
    </row>
    <row r="394" spans="1:20" ht="12.75">
      <c r="A394" s="60"/>
      <c r="C394" s="60"/>
      <c r="E394" s="60"/>
      <c r="F394" s="60"/>
      <c r="K394" s="44"/>
      <c r="L394" s="44"/>
      <c r="M394" s="44"/>
      <c r="N394" s="44"/>
      <c r="O394" s="44"/>
      <c r="P394" s="44"/>
      <c r="Q394" s="44"/>
      <c r="R394" s="44"/>
      <c r="S394" s="44"/>
      <c r="T394" s="44"/>
    </row>
    <row r="395" spans="1:20" ht="12.75">
      <c r="A395" s="60"/>
      <c r="C395" s="60"/>
      <c r="E395" s="60"/>
      <c r="F395" s="60"/>
      <c r="K395" s="44"/>
      <c r="L395" s="44"/>
      <c r="M395" s="44"/>
      <c r="N395" s="44"/>
      <c r="O395" s="44"/>
      <c r="P395" s="44"/>
      <c r="Q395" s="44"/>
      <c r="R395" s="44"/>
      <c r="S395" s="44"/>
      <c r="T395" s="44"/>
    </row>
    <row r="396" spans="1:20" ht="12.75">
      <c r="A396" s="60"/>
      <c r="C396" s="60"/>
      <c r="E396" s="60"/>
      <c r="F396" s="60"/>
      <c r="K396" s="44"/>
      <c r="L396" s="44"/>
      <c r="M396" s="44"/>
      <c r="N396" s="44"/>
      <c r="O396" s="44"/>
      <c r="P396" s="44"/>
      <c r="Q396" s="44"/>
      <c r="R396" s="44"/>
      <c r="S396" s="44"/>
      <c r="T396" s="44"/>
    </row>
    <row r="397" spans="1:20" ht="12.75">
      <c r="A397" s="60"/>
      <c r="C397" s="60"/>
      <c r="E397" s="60"/>
      <c r="F397" s="60"/>
      <c r="K397" s="44"/>
      <c r="L397" s="44"/>
      <c r="M397" s="44"/>
      <c r="N397" s="44"/>
      <c r="O397" s="44"/>
      <c r="P397" s="44"/>
      <c r="Q397" s="44"/>
      <c r="R397" s="44"/>
      <c r="S397" s="44"/>
      <c r="T397" s="44"/>
    </row>
    <row r="398" spans="1:20" ht="12.75">
      <c r="A398" s="60"/>
      <c r="C398" s="60"/>
      <c r="E398" s="60"/>
      <c r="F398" s="60"/>
      <c r="K398" s="44"/>
      <c r="L398" s="44"/>
      <c r="M398" s="44"/>
      <c r="N398" s="44"/>
      <c r="O398" s="44"/>
      <c r="P398" s="44"/>
      <c r="Q398" s="44"/>
      <c r="R398" s="44"/>
      <c r="S398" s="44"/>
      <c r="T398" s="44"/>
    </row>
    <row r="399" spans="1:20" ht="12.75">
      <c r="A399" s="60"/>
      <c r="C399" s="60"/>
      <c r="E399" s="60"/>
      <c r="F399" s="60"/>
      <c r="K399" s="44"/>
      <c r="L399" s="44"/>
      <c r="M399" s="44"/>
      <c r="N399" s="44"/>
      <c r="O399" s="44"/>
      <c r="P399" s="44"/>
      <c r="Q399" s="44"/>
      <c r="R399" s="44"/>
      <c r="S399" s="44"/>
      <c r="T399" s="44"/>
    </row>
    <row r="400" spans="1:20" ht="12.75">
      <c r="A400" s="60"/>
      <c r="C400" s="60"/>
      <c r="E400" s="60"/>
      <c r="F400" s="60"/>
      <c r="K400" s="44"/>
      <c r="L400" s="44"/>
      <c r="M400" s="44"/>
      <c r="N400" s="44"/>
      <c r="O400" s="44"/>
      <c r="P400" s="44"/>
      <c r="Q400" s="44"/>
      <c r="R400" s="44"/>
      <c r="S400" s="44"/>
      <c r="T400" s="44"/>
    </row>
    <row r="401" spans="1:20" ht="12.75">
      <c r="A401" s="60"/>
      <c r="C401" s="60"/>
      <c r="E401" s="60"/>
      <c r="F401" s="60"/>
      <c r="K401" s="44"/>
      <c r="L401" s="44"/>
      <c r="M401" s="44"/>
      <c r="N401" s="44"/>
      <c r="O401" s="44"/>
      <c r="P401" s="44"/>
      <c r="Q401" s="44"/>
      <c r="R401" s="44"/>
      <c r="S401" s="44"/>
      <c r="T401" s="44"/>
    </row>
    <row r="402" spans="1:20" ht="12.75">
      <c r="A402" s="60"/>
      <c r="C402" s="60"/>
      <c r="E402" s="60"/>
      <c r="F402" s="60"/>
      <c r="K402" s="44"/>
      <c r="L402" s="44"/>
      <c r="M402" s="44"/>
      <c r="N402" s="44"/>
      <c r="O402" s="44"/>
      <c r="P402" s="44"/>
      <c r="Q402" s="44"/>
      <c r="R402" s="44"/>
      <c r="S402" s="44"/>
      <c r="T402" s="44"/>
    </row>
    <row r="403" spans="1:20" ht="12.75">
      <c r="A403" s="60"/>
      <c r="C403" s="60"/>
      <c r="E403" s="60"/>
      <c r="F403" s="60"/>
      <c r="K403" s="44"/>
      <c r="L403" s="44"/>
      <c r="M403" s="44"/>
      <c r="N403" s="44"/>
      <c r="O403" s="44"/>
      <c r="P403" s="44"/>
      <c r="Q403" s="44"/>
      <c r="R403" s="44"/>
      <c r="S403" s="44"/>
      <c r="T403" s="44"/>
    </row>
    <row r="404" spans="1:20" ht="12.75">
      <c r="A404" s="60"/>
      <c r="C404" s="60"/>
      <c r="E404" s="60"/>
      <c r="F404" s="60"/>
      <c r="K404" s="44"/>
      <c r="L404" s="44"/>
      <c r="M404" s="44"/>
      <c r="N404" s="44"/>
      <c r="O404" s="44"/>
      <c r="P404" s="44"/>
      <c r="Q404" s="44"/>
      <c r="R404" s="44"/>
      <c r="S404" s="44"/>
      <c r="T404" s="44"/>
    </row>
    <row r="405" spans="1:20" ht="12.75">
      <c r="A405" s="60"/>
      <c r="C405" s="60"/>
      <c r="E405" s="60"/>
      <c r="F405" s="60"/>
      <c r="K405" s="44"/>
      <c r="L405" s="44"/>
      <c r="M405" s="44"/>
      <c r="N405" s="44"/>
      <c r="O405" s="44"/>
      <c r="P405" s="44"/>
      <c r="Q405" s="44"/>
      <c r="R405" s="44"/>
      <c r="S405" s="44"/>
      <c r="T405" s="44"/>
    </row>
    <row r="406" spans="1:20" ht="12.75">
      <c r="A406" s="60"/>
      <c r="C406" s="60"/>
      <c r="E406" s="60"/>
      <c r="F406" s="60"/>
      <c r="K406" s="44"/>
      <c r="L406" s="44"/>
      <c r="M406" s="44"/>
      <c r="N406" s="44"/>
      <c r="O406" s="44"/>
      <c r="P406" s="44"/>
      <c r="Q406" s="44"/>
      <c r="R406" s="44"/>
      <c r="S406" s="44"/>
      <c r="T406" s="44"/>
    </row>
    <row r="407" spans="1:20" ht="12.75">
      <c r="A407" s="60"/>
      <c r="C407" s="60"/>
      <c r="E407" s="60"/>
      <c r="F407" s="60"/>
      <c r="K407" s="44"/>
      <c r="L407" s="44"/>
      <c r="M407" s="44"/>
      <c r="N407" s="44"/>
      <c r="O407" s="44"/>
      <c r="P407" s="44"/>
      <c r="Q407" s="44"/>
      <c r="R407" s="44"/>
      <c r="S407" s="44"/>
      <c r="T407" s="44"/>
    </row>
    <row r="408" spans="1:20" ht="12.75">
      <c r="A408" s="60"/>
      <c r="C408" s="60"/>
      <c r="E408" s="60"/>
      <c r="F408" s="60"/>
      <c r="K408" s="44"/>
      <c r="L408" s="44"/>
      <c r="M408" s="44"/>
      <c r="N408" s="44"/>
      <c r="O408" s="44"/>
      <c r="P408" s="44"/>
      <c r="Q408" s="44"/>
      <c r="R408" s="44"/>
      <c r="S408" s="44"/>
      <c r="T408" s="44"/>
    </row>
    <row r="409" spans="1:20" ht="12.75">
      <c r="A409" s="60"/>
      <c r="C409" s="60"/>
      <c r="E409" s="60"/>
      <c r="F409" s="60"/>
      <c r="K409" s="44"/>
      <c r="L409" s="44"/>
      <c r="M409" s="44"/>
      <c r="N409" s="44"/>
      <c r="O409" s="44"/>
      <c r="P409" s="44"/>
      <c r="Q409" s="44"/>
      <c r="R409" s="44"/>
      <c r="S409" s="44"/>
      <c r="T409" s="44"/>
    </row>
    <row r="410" spans="1:20" ht="12.75">
      <c r="A410" s="60"/>
      <c r="C410" s="60"/>
      <c r="E410" s="60"/>
      <c r="F410" s="60"/>
      <c r="K410" s="44"/>
      <c r="L410" s="44"/>
      <c r="M410" s="44"/>
      <c r="N410" s="44"/>
      <c r="O410" s="44"/>
      <c r="P410" s="44"/>
      <c r="Q410" s="44"/>
      <c r="R410" s="44"/>
      <c r="S410" s="44"/>
      <c r="T410" s="44"/>
    </row>
    <row r="411" spans="1:20" ht="12.75">
      <c r="A411" s="60"/>
      <c r="C411" s="60"/>
      <c r="E411" s="60"/>
      <c r="F411" s="60"/>
      <c r="K411" s="44"/>
      <c r="L411" s="44"/>
      <c r="M411" s="44"/>
      <c r="N411" s="44"/>
      <c r="O411" s="44"/>
      <c r="P411" s="44"/>
      <c r="Q411" s="44"/>
      <c r="R411" s="44"/>
      <c r="S411" s="44"/>
      <c r="T411" s="44"/>
    </row>
    <row r="412" spans="1:20" ht="12.75">
      <c r="A412" s="60"/>
      <c r="C412" s="60"/>
      <c r="E412" s="60"/>
      <c r="F412" s="60"/>
      <c r="K412" s="44"/>
      <c r="L412" s="44"/>
      <c r="M412" s="44"/>
      <c r="N412" s="44"/>
      <c r="O412" s="44"/>
      <c r="P412" s="44"/>
      <c r="Q412" s="44"/>
      <c r="R412" s="44"/>
      <c r="S412" s="44"/>
      <c r="T412" s="44"/>
    </row>
    <row r="413" spans="1:20" ht="12.75">
      <c r="A413" s="60"/>
      <c r="C413" s="60"/>
      <c r="E413" s="60"/>
      <c r="F413" s="60"/>
      <c r="K413" s="44"/>
      <c r="L413" s="44"/>
      <c r="M413" s="44"/>
      <c r="N413" s="44"/>
      <c r="O413" s="44"/>
      <c r="P413" s="44"/>
      <c r="Q413" s="44"/>
      <c r="R413" s="44"/>
      <c r="S413" s="44"/>
      <c r="T413" s="44"/>
    </row>
    <row r="414" spans="1:20" ht="12.75">
      <c r="A414" s="60"/>
      <c r="C414" s="60"/>
      <c r="E414" s="60"/>
      <c r="F414" s="60"/>
      <c r="K414" s="44"/>
      <c r="L414" s="44"/>
      <c r="M414" s="44"/>
      <c r="N414" s="44"/>
      <c r="O414" s="44"/>
      <c r="P414" s="44"/>
      <c r="Q414" s="44"/>
      <c r="R414" s="44"/>
      <c r="S414" s="44"/>
      <c r="T414" s="44"/>
    </row>
    <row r="415" spans="1:20" ht="12.75">
      <c r="A415" s="60"/>
      <c r="C415" s="60"/>
      <c r="E415" s="60"/>
      <c r="F415" s="60"/>
      <c r="K415" s="44"/>
      <c r="L415" s="44"/>
      <c r="M415" s="44"/>
      <c r="N415" s="44"/>
      <c r="O415" s="44"/>
      <c r="P415" s="44"/>
      <c r="Q415" s="44"/>
      <c r="R415" s="44"/>
      <c r="S415" s="44"/>
      <c r="T415" s="44"/>
    </row>
    <row r="416" spans="1:20" ht="12.75">
      <c r="A416" s="60"/>
      <c r="C416" s="60"/>
      <c r="E416" s="60"/>
      <c r="F416" s="60"/>
      <c r="K416" s="44"/>
      <c r="L416" s="44"/>
      <c r="M416" s="44"/>
      <c r="N416" s="44"/>
      <c r="O416" s="44"/>
      <c r="P416" s="44"/>
      <c r="Q416" s="44"/>
      <c r="R416" s="44"/>
      <c r="S416" s="44"/>
      <c r="T416" s="44"/>
    </row>
    <row r="417" spans="1:20" ht="12.75">
      <c r="A417" s="60"/>
      <c r="C417" s="60"/>
      <c r="E417" s="60"/>
      <c r="F417" s="60"/>
      <c r="K417" s="44"/>
      <c r="L417" s="44"/>
      <c r="M417" s="44"/>
      <c r="N417" s="44"/>
      <c r="O417" s="44"/>
      <c r="P417" s="44"/>
      <c r="Q417" s="44"/>
      <c r="R417" s="44"/>
      <c r="S417" s="44"/>
      <c r="T417" s="44"/>
    </row>
    <row r="418" spans="1:20" ht="12.75">
      <c r="A418" s="60"/>
      <c r="C418" s="60"/>
      <c r="E418" s="60"/>
      <c r="F418" s="60"/>
      <c r="K418" s="44"/>
      <c r="L418" s="44"/>
      <c r="M418" s="44"/>
      <c r="N418" s="44"/>
      <c r="O418" s="44"/>
      <c r="P418" s="44"/>
      <c r="Q418" s="44"/>
      <c r="R418" s="44"/>
      <c r="S418" s="44"/>
      <c r="T418" s="44"/>
    </row>
    <row r="419" spans="1:20" ht="12.75">
      <c r="A419" s="60"/>
      <c r="C419" s="60"/>
      <c r="E419" s="60"/>
      <c r="F419" s="60"/>
      <c r="K419" s="44"/>
      <c r="L419" s="44"/>
      <c r="M419" s="44"/>
      <c r="N419" s="44"/>
      <c r="O419" s="44"/>
      <c r="P419" s="44"/>
      <c r="Q419" s="44"/>
      <c r="R419" s="44"/>
      <c r="S419" s="44"/>
      <c r="T419" s="44"/>
    </row>
    <row r="420" spans="1:20" ht="12.75">
      <c r="A420" s="60"/>
      <c r="C420" s="60"/>
      <c r="E420" s="60"/>
      <c r="F420" s="60"/>
      <c r="K420" s="44"/>
      <c r="L420" s="44"/>
      <c r="M420" s="44"/>
      <c r="N420" s="44"/>
      <c r="O420" s="44"/>
      <c r="P420" s="44"/>
      <c r="Q420" s="44"/>
      <c r="R420" s="44"/>
      <c r="S420" s="44"/>
      <c r="T420" s="44"/>
    </row>
    <row r="421" spans="1:20" ht="12.75">
      <c r="A421" s="60"/>
      <c r="C421" s="60"/>
      <c r="E421" s="60"/>
      <c r="F421" s="60"/>
      <c r="K421" s="44"/>
      <c r="L421" s="44"/>
      <c r="M421" s="44"/>
      <c r="N421" s="44"/>
      <c r="O421" s="44"/>
      <c r="P421" s="44"/>
      <c r="Q421" s="44"/>
      <c r="R421" s="44"/>
      <c r="S421" s="44"/>
      <c r="T421" s="44"/>
    </row>
    <row r="422" spans="1:20" ht="12.75">
      <c r="A422" s="60"/>
      <c r="C422" s="60"/>
      <c r="E422" s="60"/>
      <c r="F422" s="60"/>
      <c r="K422" s="44"/>
      <c r="L422" s="44"/>
      <c r="M422" s="44"/>
      <c r="N422" s="44"/>
      <c r="O422" s="44"/>
      <c r="P422" s="44"/>
      <c r="Q422" s="44"/>
      <c r="R422" s="44"/>
      <c r="S422" s="44"/>
      <c r="T422" s="44"/>
    </row>
    <row r="423" spans="1:20" ht="12.75">
      <c r="A423" s="60"/>
      <c r="C423" s="60"/>
      <c r="E423" s="60"/>
      <c r="F423" s="60"/>
      <c r="K423" s="44"/>
      <c r="L423" s="44"/>
      <c r="M423" s="44"/>
      <c r="N423" s="44"/>
      <c r="O423" s="44"/>
      <c r="P423" s="44"/>
      <c r="Q423" s="44"/>
      <c r="R423" s="44"/>
      <c r="S423" s="44"/>
      <c r="T423" s="44"/>
    </row>
    <row r="424" spans="1:20" ht="12.75">
      <c r="A424" s="60"/>
      <c r="C424" s="60"/>
      <c r="E424" s="60"/>
      <c r="F424" s="60"/>
      <c r="K424" s="44"/>
      <c r="L424" s="44"/>
      <c r="M424" s="44"/>
      <c r="N424" s="44"/>
      <c r="O424" s="44"/>
      <c r="P424" s="44"/>
      <c r="Q424" s="44"/>
      <c r="R424" s="44"/>
      <c r="S424" s="44"/>
      <c r="T424" s="44"/>
    </row>
    <row r="425" spans="1:20" ht="12.75">
      <c r="A425" s="60"/>
      <c r="C425" s="60"/>
      <c r="E425" s="60"/>
      <c r="F425" s="60"/>
      <c r="K425" s="44"/>
      <c r="L425" s="44"/>
      <c r="M425" s="44"/>
      <c r="N425" s="44"/>
      <c r="O425" s="44"/>
      <c r="P425" s="44"/>
      <c r="Q425" s="44"/>
      <c r="R425" s="44"/>
      <c r="S425" s="44"/>
      <c r="T425" s="44"/>
    </row>
    <row r="426" spans="1:20" ht="12.75">
      <c r="A426" s="60"/>
      <c r="C426" s="60"/>
      <c r="E426" s="60"/>
      <c r="F426" s="60"/>
      <c r="K426" s="44"/>
      <c r="L426" s="44"/>
      <c r="M426" s="44"/>
      <c r="N426" s="44"/>
      <c r="O426" s="44"/>
      <c r="P426" s="44"/>
      <c r="Q426" s="44"/>
      <c r="R426" s="44"/>
      <c r="S426" s="44"/>
      <c r="T426" s="44"/>
    </row>
    <row r="427" spans="1:20" ht="12.75">
      <c r="A427" s="60"/>
      <c r="C427" s="60"/>
      <c r="E427" s="60"/>
      <c r="F427" s="60"/>
      <c r="K427" s="44"/>
      <c r="L427" s="44"/>
      <c r="M427" s="44"/>
      <c r="N427" s="44"/>
      <c r="O427" s="44"/>
      <c r="P427" s="44"/>
      <c r="Q427" s="44"/>
      <c r="R427" s="44"/>
      <c r="S427" s="44"/>
      <c r="T427" s="44"/>
    </row>
    <row r="428" spans="1:20" ht="12.75">
      <c r="A428" s="60"/>
      <c r="C428" s="60"/>
      <c r="E428" s="60"/>
      <c r="F428" s="60"/>
      <c r="K428" s="44"/>
      <c r="L428" s="44"/>
      <c r="M428" s="44"/>
      <c r="N428" s="44"/>
      <c r="O428" s="44"/>
      <c r="P428" s="44"/>
      <c r="Q428" s="44"/>
      <c r="R428" s="44"/>
      <c r="S428" s="44"/>
      <c r="T428" s="44"/>
    </row>
    <row r="429" spans="1:20" ht="12.75">
      <c r="A429" s="60"/>
      <c r="C429" s="60"/>
      <c r="E429" s="60"/>
      <c r="F429" s="60"/>
      <c r="K429" s="44"/>
      <c r="L429" s="44"/>
      <c r="M429" s="44"/>
      <c r="N429" s="44"/>
      <c r="O429" s="44"/>
      <c r="P429" s="44"/>
      <c r="Q429" s="44"/>
      <c r="R429" s="44"/>
      <c r="S429" s="44"/>
      <c r="T429" s="44"/>
    </row>
    <row r="430" spans="1:20" ht="12.75">
      <c r="A430" s="60"/>
      <c r="C430" s="60"/>
      <c r="E430" s="60"/>
      <c r="F430" s="60"/>
      <c r="K430" s="44"/>
      <c r="L430" s="44"/>
      <c r="M430" s="44"/>
      <c r="N430" s="44"/>
      <c r="O430" s="44"/>
      <c r="P430" s="44"/>
      <c r="Q430" s="44"/>
      <c r="R430" s="44"/>
      <c r="S430" s="44"/>
      <c r="T430" s="44"/>
    </row>
    <row r="431" spans="1:20" ht="12.75">
      <c r="A431" s="60"/>
      <c r="C431" s="60"/>
      <c r="E431" s="60"/>
      <c r="F431" s="60"/>
      <c r="K431" s="44"/>
      <c r="L431" s="44"/>
      <c r="M431" s="44"/>
      <c r="N431" s="44"/>
      <c r="O431" s="44"/>
      <c r="P431" s="44"/>
      <c r="Q431" s="44"/>
      <c r="R431" s="44"/>
      <c r="S431" s="44"/>
      <c r="T431" s="44"/>
    </row>
    <row r="432" spans="1:20" ht="12.75">
      <c r="A432" s="60"/>
      <c r="C432" s="60"/>
      <c r="E432" s="60"/>
      <c r="F432" s="60"/>
      <c r="K432" s="44"/>
      <c r="L432" s="44"/>
      <c r="M432" s="44"/>
      <c r="N432" s="44"/>
      <c r="O432" s="44"/>
      <c r="P432" s="44"/>
      <c r="Q432" s="44"/>
      <c r="R432" s="44"/>
      <c r="S432" s="44"/>
      <c r="T432" s="44"/>
    </row>
    <row r="433" spans="1:20" ht="12.75">
      <c r="A433" s="60"/>
      <c r="C433" s="60"/>
      <c r="E433" s="60"/>
      <c r="F433" s="60"/>
      <c r="K433" s="44"/>
      <c r="L433" s="44"/>
      <c r="M433" s="44"/>
      <c r="N433" s="44"/>
      <c r="O433" s="44"/>
      <c r="P433" s="44"/>
      <c r="Q433" s="44"/>
      <c r="R433" s="44"/>
      <c r="S433" s="44"/>
      <c r="T433" s="44"/>
    </row>
    <row r="434" spans="1:20" ht="12.75">
      <c r="A434" s="60"/>
      <c r="C434" s="60"/>
      <c r="E434" s="60"/>
      <c r="F434" s="60"/>
      <c r="K434" s="44"/>
      <c r="L434" s="44"/>
      <c r="M434" s="44"/>
      <c r="N434" s="44"/>
      <c r="O434" s="44"/>
      <c r="P434" s="44"/>
      <c r="Q434" s="44"/>
      <c r="R434" s="44"/>
      <c r="S434" s="44"/>
      <c r="T434" s="44"/>
    </row>
    <row r="435" spans="1:20" ht="12.75">
      <c r="A435" s="60"/>
      <c r="C435" s="60"/>
      <c r="E435" s="60"/>
      <c r="F435" s="60"/>
      <c r="K435" s="44"/>
      <c r="L435" s="44"/>
      <c r="M435" s="44"/>
      <c r="N435" s="44"/>
      <c r="O435" s="44"/>
      <c r="P435" s="44"/>
      <c r="Q435" s="44"/>
      <c r="R435" s="44"/>
      <c r="S435" s="44"/>
      <c r="T435" s="44"/>
    </row>
    <row r="436" spans="1:20" ht="12.75">
      <c r="A436" s="60"/>
      <c r="C436" s="60"/>
      <c r="E436" s="60"/>
      <c r="F436" s="60"/>
      <c r="K436" s="44"/>
      <c r="L436" s="44"/>
      <c r="M436" s="44"/>
      <c r="N436" s="44"/>
      <c r="O436" s="44"/>
      <c r="P436" s="44"/>
      <c r="Q436" s="44"/>
      <c r="R436" s="44"/>
      <c r="S436" s="44"/>
      <c r="T436" s="44"/>
    </row>
    <row r="437" spans="1:20" ht="12.75">
      <c r="A437" s="60"/>
      <c r="C437" s="60"/>
      <c r="E437" s="60"/>
      <c r="F437" s="60"/>
      <c r="K437" s="44"/>
      <c r="L437" s="44"/>
      <c r="M437" s="44"/>
      <c r="N437" s="44"/>
      <c r="O437" s="44"/>
      <c r="P437" s="44"/>
      <c r="Q437" s="44"/>
      <c r="R437" s="44"/>
      <c r="S437" s="44"/>
      <c r="T437" s="44"/>
    </row>
    <row r="438" spans="1:20" ht="12.75">
      <c r="A438" s="60"/>
      <c r="C438" s="60"/>
      <c r="E438" s="60"/>
      <c r="F438" s="60"/>
      <c r="K438" s="44"/>
      <c r="L438" s="44"/>
      <c r="M438" s="44"/>
      <c r="N438" s="44"/>
      <c r="O438" s="44"/>
      <c r="P438" s="44"/>
      <c r="Q438" s="44"/>
      <c r="R438" s="44"/>
      <c r="S438" s="44"/>
      <c r="T438" s="44"/>
    </row>
    <row r="439" spans="1:20" ht="12.75">
      <c r="A439" s="60"/>
      <c r="C439" s="60"/>
      <c r="E439" s="60"/>
      <c r="F439" s="60"/>
      <c r="K439" s="44"/>
      <c r="L439" s="44"/>
      <c r="M439" s="44"/>
      <c r="N439" s="44"/>
      <c r="O439" s="44"/>
      <c r="P439" s="44"/>
      <c r="Q439" s="44"/>
      <c r="R439" s="44"/>
      <c r="S439" s="44"/>
      <c r="T439" s="44"/>
    </row>
    <row r="440" spans="1:20" ht="12.75">
      <c r="A440" s="60"/>
      <c r="C440" s="60"/>
      <c r="E440" s="60"/>
      <c r="F440" s="60"/>
      <c r="K440" s="44"/>
      <c r="L440" s="44"/>
      <c r="M440" s="44"/>
      <c r="N440" s="44"/>
      <c r="O440" s="44"/>
      <c r="P440" s="44"/>
      <c r="Q440" s="44"/>
      <c r="R440" s="44"/>
      <c r="S440" s="44"/>
      <c r="T440" s="44"/>
    </row>
    <row r="441" spans="1:20" ht="12.75">
      <c r="A441" s="60"/>
      <c r="C441" s="60"/>
      <c r="E441" s="60"/>
      <c r="F441" s="60"/>
      <c r="K441" s="44"/>
      <c r="L441" s="44"/>
      <c r="M441" s="44"/>
      <c r="N441" s="44"/>
      <c r="O441" s="44"/>
      <c r="P441" s="44"/>
      <c r="Q441" s="44"/>
      <c r="R441" s="44"/>
      <c r="S441" s="44"/>
      <c r="T441" s="44"/>
    </row>
    <row r="442" spans="1:20" ht="12.75">
      <c r="A442" s="60"/>
      <c r="C442" s="60"/>
      <c r="E442" s="60"/>
      <c r="F442" s="60"/>
      <c r="K442" s="44"/>
      <c r="L442" s="44"/>
      <c r="M442" s="44"/>
      <c r="N442" s="44"/>
      <c r="O442" s="44"/>
      <c r="P442" s="44"/>
      <c r="Q442" s="44"/>
      <c r="R442" s="44"/>
      <c r="S442" s="44"/>
      <c r="T442" s="44"/>
    </row>
    <row r="443" spans="1:20" ht="12.75">
      <c r="A443" s="60"/>
      <c r="C443" s="60"/>
      <c r="E443" s="60"/>
      <c r="F443" s="60"/>
      <c r="K443" s="44"/>
      <c r="L443" s="44"/>
      <c r="M443" s="44"/>
      <c r="N443" s="44"/>
      <c r="O443" s="44"/>
      <c r="P443" s="44"/>
      <c r="Q443" s="44"/>
      <c r="R443" s="44"/>
      <c r="S443" s="44"/>
      <c r="T443" s="44"/>
    </row>
    <row r="444" spans="1:20" ht="12.75">
      <c r="A444" s="60"/>
      <c r="C444" s="60"/>
      <c r="E444" s="60"/>
      <c r="F444" s="60"/>
      <c r="K444" s="44"/>
      <c r="L444" s="44"/>
      <c r="M444" s="44"/>
      <c r="N444" s="44"/>
      <c r="O444" s="44"/>
      <c r="P444" s="44"/>
      <c r="Q444" s="44"/>
      <c r="R444" s="44"/>
      <c r="S444" s="44"/>
      <c r="T444" s="44"/>
    </row>
    <row r="445" spans="1:20" ht="12.75">
      <c r="A445" s="60"/>
      <c r="C445" s="60"/>
      <c r="E445" s="60"/>
      <c r="F445" s="60"/>
      <c r="K445" s="44"/>
      <c r="L445" s="44"/>
      <c r="M445" s="44"/>
      <c r="N445" s="44"/>
      <c r="O445" s="44"/>
      <c r="P445" s="44"/>
      <c r="Q445" s="44"/>
      <c r="R445" s="44"/>
      <c r="S445" s="44"/>
      <c r="T445" s="44"/>
    </row>
    <row r="446" spans="1:20" ht="12.75">
      <c r="A446" s="60"/>
      <c r="C446" s="60"/>
      <c r="E446" s="60"/>
      <c r="F446" s="60"/>
      <c r="K446" s="44"/>
      <c r="L446" s="44"/>
      <c r="M446" s="44"/>
      <c r="N446" s="44"/>
      <c r="O446" s="44"/>
      <c r="P446" s="44"/>
      <c r="Q446" s="44"/>
      <c r="R446" s="44"/>
      <c r="S446" s="44"/>
      <c r="T446" s="44"/>
    </row>
    <row r="447" spans="1:20" ht="12.75">
      <c r="A447" s="60"/>
      <c r="C447" s="60"/>
      <c r="E447" s="60"/>
      <c r="F447" s="60"/>
      <c r="K447" s="44"/>
      <c r="L447" s="44"/>
      <c r="M447" s="44"/>
      <c r="N447" s="44"/>
      <c r="O447" s="44"/>
      <c r="P447" s="44"/>
      <c r="Q447" s="44"/>
      <c r="R447" s="44"/>
      <c r="S447" s="44"/>
      <c r="T447" s="44"/>
    </row>
    <row r="448" spans="1:20" ht="12.75">
      <c r="A448" s="60"/>
      <c r="C448" s="60"/>
      <c r="E448" s="60"/>
      <c r="F448" s="60"/>
      <c r="K448" s="44"/>
      <c r="L448" s="44"/>
      <c r="M448" s="44"/>
      <c r="N448" s="44"/>
      <c r="O448" s="44"/>
      <c r="P448" s="44"/>
      <c r="Q448" s="44"/>
      <c r="R448" s="44"/>
      <c r="S448" s="44"/>
      <c r="T448" s="44"/>
    </row>
    <row r="449" spans="1:20" ht="12.75">
      <c r="A449" s="60"/>
      <c r="C449" s="60"/>
      <c r="E449" s="60"/>
      <c r="F449" s="60"/>
      <c r="K449" s="44"/>
      <c r="L449" s="44"/>
      <c r="M449" s="44"/>
      <c r="N449" s="44"/>
      <c r="O449" s="44"/>
      <c r="P449" s="44"/>
      <c r="Q449" s="44"/>
      <c r="R449" s="44"/>
      <c r="S449" s="44"/>
      <c r="T449" s="44"/>
    </row>
    <row r="450" spans="1:20" ht="12.75">
      <c r="A450" s="60"/>
      <c r="C450" s="60"/>
      <c r="E450" s="60"/>
      <c r="F450" s="60"/>
      <c r="K450" s="44"/>
      <c r="L450" s="44"/>
      <c r="M450" s="44"/>
      <c r="N450" s="44"/>
      <c r="O450" s="44"/>
      <c r="P450" s="44"/>
      <c r="Q450" s="44"/>
      <c r="R450" s="44"/>
      <c r="S450" s="44"/>
      <c r="T450" s="44"/>
    </row>
    <row r="451" spans="1:20" ht="12.75">
      <c r="A451" s="60"/>
      <c r="C451" s="60"/>
      <c r="E451" s="60"/>
      <c r="F451" s="60"/>
      <c r="K451" s="44"/>
      <c r="L451" s="44"/>
      <c r="M451" s="44"/>
      <c r="N451" s="44"/>
      <c r="O451" s="44"/>
      <c r="P451" s="44"/>
      <c r="Q451" s="44"/>
      <c r="R451" s="44"/>
      <c r="S451" s="44"/>
      <c r="T451" s="44"/>
    </row>
    <row r="452" spans="1:20" ht="12.75">
      <c r="A452" s="60"/>
      <c r="C452" s="60"/>
      <c r="E452" s="60"/>
      <c r="F452" s="60"/>
      <c r="K452" s="44"/>
      <c r="L452" s="44"/>
      <c r="M452" s="44"/>
      <c r="N452" s="44"/>
      <c r="O452" s="44"/>
      <c r="P452" s="44"/>
      <c r="Q452" s="44"/>
      <c r="R452" s="44"/>
      <c r="S452" s="44"/>
      <c r="T452" s="44"/>
    </row>
    <row r="453" spans="1:20" ht="12.75">
      <c r="A453" s="60"/>
      <c r="C453" s="60"/>
      <c r="E453" s="60"/>
      <c r="F453" s="60"/>
      <c r="K453" s="44"/>
      <c r="L453" s="44"/>
      <c r="M453" s="44"/>
      <c r="N453" s="44"/>
      <c r="O453" s="44"/>
      <c r="P453" s="44"/>
      <c r="Q453" s="44"/>
      <c r="R453" s="44"/>
      <c r="S453" s="44"/>
      <c r="T453" s="44"/>
    </row>
    <row r="454" spans="1:20" ht="12.75">
      <c r="A454" s="60"/>
      <c r="C454" s="60"/>
      <c r="E454" s="60"/>
      <c r="F454" s="60"/>
      <c r="K454" s="44"/>
      <c r="L454" s="44"/>
      <c r="M454" s="44"/>
      <c r="N454" s="44"/>
      <c r="O454" s="44"/>
      <c r="P454" s="44"/>
      <c r="Q454" s="44"/>
      <c r="R454" s="44"/>
      <c r="S454" s="44"/>
      <c r="T454" s="44"/>
    </row>
    <row r="455" spans="1:20" ht="12.75">
      <c r="A455" s="60"/>
      <c r="C455" s="60"/>
      <c r="E455" s="60"/>
      <c r="F455" s="60"/>
      <c r="K455" s="44"/>
      <c r="L455" s="44"/>
      <c r="M455" s="44"/>
      <c r="N455" s="44"/>
      <c r="O455" s="44"/>
      <c r="P455" s="44"/>
      <c r="Q455" s="44"/>
      <c r="R455" s="44"/>
      <c r="S455" s="44"/>
      <c r="T455" s="44"/>
    </row>
    <row r="456" spans="1:20" ht="12.75">
      <c r="A456" s="60"/>
      <c r="C456" s="60"/>
      <c r="E456" s="60"/>
      <c r="F456" s="60"/>
      <c r="K456" s="44"/>
      <c r="L456" s="44"/>
      <c r="M456" s="44"/>
      <c r="N456" s="44"/>
      <c r="O456" s="44"/>
      <c r="P456" s="44"/>
      <c r="Q456" s="44"/>
      <c r="R456" s="44"/>
      <c r="S456" s="44"/>
      <c r="T456" s="44"/>
    </row>
    <row r="457" spans="1:20" ht="12.75">
      <c r="A457" s="60"/>
      <c r="C457" s="60"/>
      <c r="E457" s="60"/>
      <c r="F457" s="60"/>
      <c r="K457" s="44"/>
      <c r="L457" s="44"/>
      <c r="M457" s="44"/>
      <c r="N457" s="44"/>
      <c r="O457" s="44"/>
      <c r="P457" s="44"/>
      <c r="Q457" s="44"/>
      <c r="R457" s="44"/>
      <c r="S457" s="44"/>
      <c r="T457" s="44"/>
    </row>
    <row r="458" spans="1:20" ht="12.75">
      <c r="A458" s="60"/>
      <c r="C458" s="60"/>
      <c r="E458" s="60"/>
      <c r="F458" s="60"/>
      <c r="K458" s="44"/>
      <c r="L458" s="44"/>
      <c r="M458" s="44"/>
      <c r="N458" s="44"/>
      <c r="O458" s="44"/>
      <c r="P458" s="44"/>
      <c r="Q458" s="44"/>
      <c r="R458" s="44"/>
      <c r="S458" s="44"/>
      <c r="T458" s="44"/>
    </row>
    <row r="459" spans="1:20" ht="12.75">
      <c r="A459" s="60"/>
      <c r="C459" s="60"/>
      <c r="E459" s="60"/>
      <c r="F459" s="60"/>
      <c r="K459" s="44"/>
      <c r="L459" s="44"/>
      <c r="M459" s="44"/>
      <c r="N459" s="44"/>
      <c r="O459" s="44"/>
      <c r="P459" s="44"/>
      <c r="Q459" s="44"/>
      <c r="R459" s="44"/>
      <c r="S459" s="44"/>
      <c r="T459" s="44"/>
    </row>
    <row r="460" spans="1:20" ht="12.75">
      <c r="A460" s="60"/>
      <c r="C460" s="60"/>
      <c r="E460" s="60"/>
      <c r="F460" s="60"/>
      <c r="K460" s="44"/>
      <c r="L460" s="44"/>
      <c r="M460" s="44"/>
      <c r="N460" s="44"/>
      <c r="O460" s="44"/>
      <c r="P460" s="44"/>
      <c r="Q460" s="44"/>
      <c r="R460" s="44"/>
      <c r="S460" s="44"/>
      <c r="T460" s="44"/>
    </row>
    <row r="461" spans="1:20" ht="12.75">
      <c r="A461" s="60"/>
      <c r="C461" s="60"/>
      <c r="E461" s="60"/>
      <c r="F461" s="60"/>
      <c r="K461" s="44"/>
      <c r="L461" s="44"/>
      <c r="M461" s="44"/>
      <c r="N461" s="44"/>
      <c r="O461" s="44"/>
      <c r="P461" s="44"/>
      <c r="Q461" s="44"/>
      <c r="R461" s="44"/>
      <c r="S461" s="44"/>
      <c r="T461" s="44"/>
    </row>
    <row r="462" spans="1:20" ht="12.75">
      <c r="A462" s="60"/>
      <c r="C462" s="60"/>
      <c r="E462" s="60"/>
      <c r="F462" s="60"/>
      <c r="K462" s="44"/>
      <c r="L462" s="44"/>
      <c r="M462" s="44"/>
      <c r="N462" s="44"/>
      <c r="O462" s="44"/>
      <c r="P462" s="44"/>
      <c r="Q462" s="44"/>
      <c r="R462" s="44"/>
      <c r="S462" s="44"/>
      <c r="T462" s="44"/>
    </row>
    <row r="463" spans="1:20" ht="12.75">
      <c r="A463" s="60"/>
      <c r="C463" s="60"/>
      <c r="E463" s="60"/>
      <c r="F463" s="60"/>
      <c r="K463" s="44"/>
      <c r="L463" s="44"/>
      <c r="M463" s="44"/>
      <c r="N463" s="44"/>
      <c r="O463" s="44"/>
      <c r="P463" s="44"/>
      <c r="Q463" s="44"/>
      <c r="R463" s="44"/>
      <c r="S463" s="44"/>
      <c r="T463" s="44"/>
    </row>
    <row r="464" spans="1:20" ht="12.75">
      <c r="A464" s="60"/>
      <c r="C464" s="60"/>
      <c r="E464" s="60"/>
      <c r="F464" s="60"/>
      <c r="K464" s="44"/>
      <c r="L464" s="44"/>
      <c r="M464" s="44"/>
      <c r="N464" s="44"/>
      <c r="O464" s="44"/>
      <c r="P464" s="44"/>
      <c r="Q464" s="44"/>
      <c r="R464" s="44"/>
      <c r="S464" s="44"/>
      <c r="T464" s="44"/>
    </row>
    <row r="465" spans="1:20" ht="12.75">
      <c r="A465" s="60"/>
      <c r="C465" s="60"/>
      <c r="E465" s="60"/>
      <c r="F465" s="60"/>
      <c r="K465" s="44"/>
      <c r="L465" s="44"/>
      <c r="M465" s="44"/>
      <c r="N465" s="44"/>
      <c r="O465" s="44"/>
      <c r="P465" s="44"/>
      <c r="Q465" s="44"/>
      <c r="R465" s="44"/>
      <c r="S465" s="44"/>
      <c r="T465" s="44"/>
    </row>
    <row r="466" spans="1:20" ht="12.75">
      <c r="A466" s="60"/>
      <c r="C466" s="60"/>
      <c r="E466" s="60"/>
      <c r="F466" s="60"/>
      <c r="K466" s="44"/>
      <c r="L466" s="44"/>
      <c r="M466" s="44"/>
      <c r="N466" s="44"/>
      <c r="O466" s="44"/>
      <c r="P466" s="44"/>
      <c r="Q466" s="44"/>
      <c r="R466" s="44"/>
      <c r="S466" s="44"/>
      <c r="T466" s="44"/>
    </row>
    <row r="467" spans="1:20" ht="12.75">
      <c r="A467" s="60"/>
      <c r="C467" s="60"/>
      <c r="E467" s="60"/>
      <c r="F467" s="60"/>
      <c r="K467" s="44"/>
      <c r="L467" s="44"/>
      <c r="M467" s="44"/>
      <c r="N467" s="44"/>
      <c r="O467" s="44"/>
      <c r="P467" s="44"/>
      <c r="Q467" s="44"/>
      <c r="R467" s="44"/>
      <c r="S467" s="44"/>
      <c r="T467" s="44"/>
    </row>
    <row r="468" spans="1:20" ht="12.75">
      <c r="A468" s="60"/>
      <c r="C468" s="60"/>
      <c r="E468" s="60"/>
      <c r="F468" s="60"/>
      <c r="K468" s="44"/>
      <c r="L468" s="44"/>
      <c r="M468" s="44"/>
      <c r="N468" s="44"/>
      <c r="O468" s="44"/>
      <c r="P468" s="44"/>
      <c r="Q468" s="44"/>
      <c r="R468" s="44"/>
      <c r="S468" s="44"/>
      <c r="T468" s="44"/>
    </row>
    <row r="469" spans="1:20" ht="12.75">
      <c r="A469" s="60"/>
      <c r="C469" s="60"/>
      <c r="E469" s="60"/>
      <c r="F469" s="60"/>
      <c r="K469" s="44"/>
      <c r="L469" s="44"/>
      <c r="M469" s="44"/>
      <c r="N469" s="44"/>
      <c r="O469" s="44"/>
      <c r="P469" s="44"/>
      <c r="Q469" s="44"/>
      <c r="R469" s="44"/>
      <c r="S469" s="44"/>
      <c r="T469" s="44"/>
    </row>
    <row r="470" spans="1:20" ht="12.75">
      <c r="A470" s="60"/>
      <c r="C470" s="60"/>
      <c r="E470" s="60"/>
      <c r="F470" s="60"/>
      <c r="K470" s="44"/>
      <c r="L470" s="44"/>
      <c r="M470" s="44"/>
      <c r="N470" s="44"/>
      <c r="O470" s="44"/>
      <c r="P470" s="44"/>
      <c r="Q470" s="44"/>
      <c r="R470" s="44"/>
      <c r="S470" s="44"/>
      <c r="T470" s="44"/>
    </row>
    <row r="471" spans="1:20" ht="12.75">
      <c r="A471" s="60"/>
      <c r="C471" s="60"/>
      <c r="E471" s="60"/>
      <c r="F471" s="60"/>
      <c r="K471" s="44"/>
      <c r="L471" s="44"/>
      <c r="M471" s="44"/>
      <c r="N471" s="44"/>
      <c r="O471" s="44"/>
      <c r="P471" s="44"/>
      <c r="Q471" s="44"/>
      <c r="R471" s="44"/>
      <c r="S471" s="44"/>
      <c r="T471" s="44"/>
    </row>
    <row r="472" spans="1:20" ht="12.75">
      <c r="A472" s="60"/>
      <c r="C472" s="60"/>
      <c r="E472" s="60"/>
      <c r="F472" s="60"/>
      <c r="K472" s="44"/>
      <c r="L472" s="44"/>
      <c r="M472" s="44"/>
      <c r="N472" s="44"/>
      <c r="O472" s="44"/>
      <c r="P472" s="44"/>
      <c r="Q472" s="44"/>
      <c r="R472" s="44"/>
      <c r="S472" s="44"/>
      <c r="T472" s="44"/>
    </row>
    <row r="473" spans="1:20" ht="12.75">
      <c r="A473" s="60"/>
      <c r="C473" s="60"/>
      <c r="E473" s="60"/>
      <c r="F473" s="60"/>
      <c r="K473" s="44"/>
      <c r="L473" s="44"/>
      <c r="M473" s="44"/>
      <c r="N473" s="44"/>
      <c r="O473" s="44"/>
      <c r="P473" s="44"/>
      <c r="Q473" s="44"/>
      <c r="R473" s="44"/>
      <c r="S473" s="44"/>
      <c r="T473" s="44"/>
    </row>
    <row r="474" spans="1:20" ht="12.75">
      <c r="A474" s="60"/>
      <c r="C474" s="60"/>
      <c r="E474" s="60"/>
      <c r="F474" s="60"/>
      <c r="K474" s="44"/>
      <c r="L474" s="44"/>
      <c r="M474" s="44"/>
      <c r="N474" s="44"/>
      <c r="O474" s="44"/>
      <c r="P474" s="44"/>
      <c r="Q474" s="44"/>
      <c r="R474" s="44"/>
      <c r="S474" s="44"/>
      <c r="T474" s="44"/>
    </row>
    <row r="475" spans="1:20" ht="12.75">
      <c r="A475" s="60"/>
      <c r="C475" s="60"/>
      <c r="E475" s="60"/>
      <c r="F475" s="60"/>
      <c r="K475" s="44"/>
      <c r="L475" s="44"/>
      <c r="M475" s="44"/>
      <c r="N475" s="44"/>
      <c r="O475" s="44"/>
      <c r="P475" s="44"/>
      <c r="Q475" s="44"/>
      <c r="R475" s="44"/>
      <c r="S475" s="44"/>
      <c r="T475" s="44"/>
    </row>
    <row r="476" spans="1:20" ht="12.75">
      <c r="A476" s="60"/>
      <c r="C476" s="60"/>
      <c r="E476" s="60"/>
      <c r="F476" s="60"/>
      <c r="K476" s="44"/>
      <c r="L476" s="44"/>
      <c r="M476" s="44"/>
      <c r="N476" s="44"/>
      <c r="O476" s="44"/>
      <c r="P476" s="44"/>
      <c r="Q476" s="44"/>
      <c r="R476" s="44"/>
      <c r="S476" s="44"/>
      <c r="T476" s="44"/>
    </row>
    <row r="477" spans="1:20" ht="12.75">
      <c r="A477" s="60"/>
      <c r="C477" s="60"/>
      <c r="E477" s="60"/>
      <c r="F477" s="60"/>
      <c r="K477" s="44"/>
      <c r="L477" s="44"/>
      <c r="M477" s="44"/>
      <c r="N477" s="44"/>
      <c r="O477" s="44"/>
      <c r="P477" s="44"/>
      <c r="Q477" s="44"/>
      <c r="R477" s="44"/>
      <c r="S477" s="44"/>
      <c r="T477" s="44"/>
    </row>
    <row r="478" spans="1:20" ht="12.75">
      <c r="A478" s="60"/>
      <c r="C478" s="60"/>
      <c r="E478" s="60"/>
      <c r="F478" s="60"/>
      <c r="K478" s="44"/>
      <c r="L478" s="44"/>
      <c r="M478" s="44"/>
      <c r="N478" s="44"/>
      <c r="O478" s="44"/>
      <c r="P478" s="44"/>
      <c r="Q478" s="44"/>
      <c r="R478" s="44"/>
      <c r="S478" s="44"/>
      <c r="T478" s="44"/>
    </row>
    <row r="479" spans="1:20" ht="12.75">
      <c r="A479" s="60"/>
      <c r="C479" s="60"/>
      <c r="E479" s="60"/>
      <c r="F479" s="60"/>
      <c r="K479" s="44"/>
      <c r="L479" s="44"/>
      <c r="M479" s="44"/>
      <c r="N479" s="44"/>
      <c r="O479" s="44"/>
      <c r="P479" s="44"/>
      <c r="Q479" s="44"/>
      <c r="R479" s="44"/>
      <c r="S479" s="44"/>
      <c r="T479" s="44"/>
    </row>
    <row r="480" spans="1:20" ht="12.75">
      <c r="A480" s="60"/>
      <c r="C480" s="60"/>
      <c r="E480" s="60"/>
      <c r="F480" s="60"/>
      <c r="K480" s="44"/>
      <c r="L480" s="44"/>
      <c r="M480" s="44"/>
      <c r="N480" s="44"/>
      <c r="O480" s="44"/>
      <c r="P480" s="44"/>
      <c r="Q480" s="44"/>
      <c r="R480" s="44"/>
      <c r="S480" s="44"/>
      <c r="T480" s="44"/>
    </row>
    <row r="481" spans="1:20" ht="12.75">
      <c r="A481" s="60"/>
      <c r="C481" s="60"/>
      <c r="E481" s="60"/>
      <c r="F481" s="60"/>
      <c r="K481" s="44"/>
      <c r="L481" s="44"/>
      <c r="M481" s="44"/>
      <c r="N481" s="44"/>
      <c r="O481" s="44"/>
      <c r="P481" s="44"/>
      <c r="Q481" s="44"/>
      <c r="R481" s="44"/>
      <c r="S481" s="44"/>
      <c r="T481" s="44"/>
    </row>
    <row r="482" spans="1:20" ht="12.75">
      <c r="A482" s="60"/>
      <c r="C482" s="60"/>
      <c r="E482" s="60"/>
      <c r="F482" s="60"/>
      <c r="K482" s="44"/>
      <c r="L482" s="44"/>
      <c r="M482" s="44"/>
      <c r="N482" s="44"/>
      <c r="O482" s="44"/>
      <c r="P482" s="44"/>
      <c r="Q482" s="44"/>
      <c r="R482" s="44"/>
      <c r="S482" s="44"/>
      <c r="T482" s="44"/>
    </row>
    <row r="483" spans="1:20" ht="12.75">
      <c r="A483" s="60"/>
      <c r="C483" s="60"/>
      <c r="E483" s="60"/>
      <c r="F483" s="60"/>
      <c r="K483" s="44"/>
      <c r="L483" s="44"/>
      <c r="M483" s="44"/>
      <c r="N483" s="44"/>
      <c r="O483" s="44"/>
      <c r="P483" s="44"/>
      <c r="Q483" s="44"/>
      <c r="R483" s="44"/>
      <c r="S483" s="44"/>
      <c r="T483" s="44"/>
    </row>
    <row r="484" spans="1:20" ht="12.75">
      <c r="A484" s="60"/>
      <c r="C484" s="60"/>
      <c r="E484" s="60"/>
      <c r="F484" s="60"/>
      <c r="K484" s="44"/>
      <c r="L484" s="44"/>
      <c r="M484" s="44"/>
      <c r="N484" s="44"/>
      <c r="O484" s="44"/>
      <c r="P484" s="44"/>
      <c r="Q484" s="44"/>
      <c r="R484" s="44"/>
      <c r="S484" s="44"/>
      <c r="T484" s="44"/>
    </row>
    <row r="485" spans="1:20" ht="12.75">
      <c r="A485" s="60"/>
      <c r="C485" s="60"/>
      <c r="E485" s="60"/>
      <c r="F485" s="60"/>
      <c r="K485" s="44"/>
      <c r="L485" s="44"/>
      <c r="M485" s="44"/>
      <c r="N485" s="44"/>
      <c r="O485" s="44"/>
      <c r="P485" s="44"/>
      <c r="Q485" s="44"/>
      <c r="R485" s="44"/>
      <c r="S485" s="44"/>
      <c r="T485" s="44"/>
    </row>
    <row r="486" spans="1:20" ht="12.75">
      <c r="A486" s="60"/>
      <c r="C486" s="60"/>
      <c r="E486" s="60"/>
      <c r="F486" s="60"/>
      <c r="K486" s="44"/>
      <c r="L486" s="44"/>
      <c r="M486" s="44"/>
      <c r="N486" s="44"/>
      <c r="O486" s="44"/>
      <c r="P486" s="44"/>
      <c r="Q486" s="44"/>
      <c r="R486" s="44"/>
      <c r="S486" s="44"/>
      <c r="T486" s="44"/>
    </row>
    <row r="487" spans="1:20" ht="12.75">
      <c r="A487" s="60"/>
      <c r="C487" s="60"/>
      <c r="E487" s="60"/>
      <c r="F487" s="60"/>
      <c r="K487" s="44"/>
      <c r="L487" s="44"/>
      <c r="M487" s="44"/>
      <c r="N487" s="44"/>
      <c r="O487" s="44"/>
      <c r="P487" s="44"/>
      <c r="Q487" s="44"/>
      <c r="R487" s="44"/>
      <c r="S487" s="44"/>
      <c r="T487" s="44"/>
    </row>
    <row r="488" spans="1:20" ht="12.75">
      <c r="A488" s="60"/>
      <c r="C488" s="60"/>
      <c r="E488" s="60"/>
      <c r="F488" s="60"/>
      <c r="K488" s="44"/>
      <c r="L488" s="44"/>
      <c r="M488" s="44"/>
      <c r="N488" s="44"/>
      <c r="O488" s="44"/>
      <c r="P488" s="44"/>
      <c r="Q488" s="44"/>
      <c r="R488" s="44"/>
      <c r="S488" s="44"/>
      <c r="T488" s="44"/>
    </row>
    <row r="489" spans="1:20" ht="12.75">
      <c r="A489" s="60"/>
      <c r="C489" s="60"/>
      <c r="E489" s="60"/>
      <c r="F489" s="60"/>
      <c r="K489" s="44"/>
      <c r="L489" s="44"/>
      <c r="M489" s="44"/>
      <c r="N489" s="44"/>
      <c r="O489" s="44"/>
      <c r="P489" s="44"/>
      <c r="Q489" s="44"/>
      <c r="R489" s="44"/>
      <c r="S489" s="44"/>
      <c r="T489" s="44"/>
    </row>
    <row r="490" spans="1:20" ht="12.75">
      <c r="A490" s="60"/>
      <c r="C490" s="60"/>
      <c r="E490" s="60"/>
      <c r="F490" s="60"/>
      <c r="K490" s="44"/>
      <c r="L490" s="44"/>
      <c r="M490" s="44"/>
      <c r="N490" s="44"/>
      <c r="O490" s="44"/>
      <c r="P490" s="44"/>
      <c r="Q490" s="44"/>
      <c r="R490" s="44"/>
      <c r="S490" s="44"/>
      <c r="T490" s="44"/>
    </row>
    <row r="491" spans="1:20" ht="12.75">
      <c r="A491" s="60"/>
      <c r="C491" s="60"/>
      <c r="E491" s="60"/>
      <c r="F491" s="60"/>
      <c r="K491" s="44"/>
      <c r="L491" s="44"/>
      <c r="M491" s="44"/>
      <c r="N491" s="44"/>
      <c r="O491" s="44"/>
      <c r="P491" s="44"/>
      <c r="Q491" s="44"/>
      <c r="R491" s="44"/>
      <c r="S491" s="44"/>
      <c r="T491" s="44"/>
    </row>
    <row r="492" spans="1:20" ht="12.75">
      <c r="A492" s="60"/>
      <c r="C492" s="60"/>
      <c r="E492" s="60"/>
      <c r="F492" s="60"/>
      <c r="K492" s="44"/>
      <c r="L492" s="44"/>
      <c r="M492" s="44"/>
      <c r="N492" s="44"/>
      <c r="O492" s="44"/>
      <c r="P492" s="44"/>
      <c r="Q492" s="44"/>
      <c r="R492" s="44"/>
      <c r="S492" s="44"/>
      <c r="T492" s="44"/>
    </row>
    <row r="493" spans="1:20" ht="12.75">
      <c r="A493" s="60"/>
      <c r="C493" s="60"/>
      <c r="E493" s="60"/>
      <c r="F493" s="60"/>
      <c r="K493" s="44"/>
      <c r="L493" s="44"/>
      <c r="M493" s="44"/>
      <c r="N493" s="44"/>
      <c r="O493" s="44"/>
      <c r="P493" s="44"/>
      <c r="Q493" s="44"/>
      <c r="R493" s="44"/>
      <c r="S493" s="44"/>
      <c r="T493" s="44"/>
    </row>
    <row r="494" spans="1:20" ht="12.75">
      <c r="A494" s="60"/>
      <c r="C494" s="60"/>
      <c r="E494" s="60"/>
      <c r="F494" s="60"/>
      <c r="K494" s="44"/>
      <c r="L494" s="44"/>
      <c r="M494" s="44"/>
      <c r="N494" s="44"/>
      <c r="O494" s="44"/>
      <c r="P494" s="44"/>
      <c r="Q494" s="44"/>
      <c r="R494" s="44"/>
      <c r="S494" s="44"/>
      <c r="T494" s="44"/>
    </row>
    <row r="495" spans="1:20" ht="12.75">
      <c r="A495" s="60"/>
      <c r="C495" s="60"/>
      <c r="E495" s="60"/>
      <c r="F495" s="60"/>
      <c r="K495" s="44"/>
      <c r="L495" s="44"/>
      <c r="M495" s="44"/>
      <c r="N495" s="44"/>
      <c r="O495" s="44"/>
      <c r="P495" s="44"/>
      <c r="Q495" s="44"/>
      <c r="R495" s="44"/>
      <c r="S495" s="44"/>
      <c r="T495" s="44"/>
    </row>
    <row r="496" spans="1:20" ht="12.75">
      <c r="A496" s="60"/>
      <c r="C496" s="60"/>
      <c r="E496" s="60"/>
      <c r="F496" s="60"/>
      <c r="K496" s="44"/>
      <c r="L496" s="44"/>
      <c r="M496" s="44"/>
      <c r="N496" s="44"/>
      <c r="O496" s="44"/>
      <c r="P496" s="44"/>
      <c r="Q496" s="44"/>
      <c r="R496" s="44"/>
      <c r="S496" s="44"/>
      <c r="T496" s="44"/>
    </row>
    <row r="497" spans="1:20" ht="12.75">
      <c r="A497" s="60"/>
      <c r="C497" s="60"/>
      <c r="E497" s="60"/>
      <c r="F497" s="60"/>
      <c r="K497" s="44"/>
      <c r="L497" s="44"/>
      <c r="M497" s="44"/>
      <c r="N497" s="44"/>
      <c r="O497" s="44"/>
      <c r="P497" s="44"/>
      <c r="Q497" s="44"/>
      <c r="R497" s="44"/>
      <c r="S497" s="44"/>
      <c r="T497" s="44"/>
    </row>
    <row r="498" spans="1:20" ht="12.75">
      <c r="A498" s="60"/>
      <c r="C498" s="60"/>
      <c r="E498" s="60"/>
      <c r="F498" s="60"/>
      <c r="K498" s="44"/>
      <c r="L498" s="44"/>
      <c r="M498" s="44"/>
      <c r="N498" s="44"/>
      <c r="O498" s="44"/>
      <c r="P498" s="44"/>
      <c r="Q498" s="44"/>
      <c r="R498" s="44"/>
      <c r="S498" s="44"/>
      <c r="T498" s="44"/>
    </row>
    <row r="499" spans="1:20" ht="12.75">
      <c r="A499" s="60"/>
      <c r="C499" s="60"/>
      <c r="E499" s="60"/>
      <c r="F499" s="60"/>
      <c r="K499" s="44"/>
      <c r="L499" s="44"/>
      <c r="M499" s="44"/>
      <c r="N499" s="44"/>
      <c r="O499" s="44"/>
      <c r="P499" s="44"/>
      <c r="Q499" s="44"/>
      <c r="R499" s="44"/>
      <c r="S499" s="44"/>
      <c r="T499" s="44"/>
    </row>
    <row r="500" spans="1:20" ht="12.75">
      <c r="A500" s="60"/>
      <c r="C500" s="60"/>
      <c r="E500" s="60"/>
      <c r="F500" s="60"/>
      <c r="K500" s="44"/>
      <c r="L500" s="44"/>
      <c r="M500" s="44"/>
      <c r="N500" s="44"/>
      <c r="O500" s="44"/>
      <c r="P500" s="44"/>
      <c r="Q500" s="44"/>
      <c r="R500" s="44"/>
      <c r="S500" s="44"/>
      <c r="T500" s="44"/>
    </row>
    <row r="501" spans="1:20" ht="12.75">
      <c r="A501" s="60"/>
      <c r="C501" s="60"/>
      <c r="E501" s="60"/>
      <c r="F501" s="60"/>
      <c r="K501" s="44"/>
      <c r="L501" s="44"/>
      <c r="M501" s="44"/>
      <c r="N501" s="44"/>
      <c r="O501" s="44"/>
      <c r="P501" s="44"/>
      <c r="Q501" s="44"/>
      <c r="R501" s="44"/>
      <c r="S501" s="44"/>
      <c r="T501" s="44"/>
    </row>
    <row r="502" spans="1:20" ht="12.75">
      <c r="A502" s="60"/>
      <c r="C502" s="60"/>
      <c r="E502" s="60"/>
      <c r="F502" s="60"/>
      <c r="K502" s="44"/>
      <c r="L502" s="44"/>
      <c r="M502" s="44"/>
      <c r="N502" s="44"/>
      <c r="O502" s="44"/>
      <c r="P502" s="44"/>
      <c r="Q502" s="44"/>
      <c r="R502" s="44"/>
      <c r="S502" s="44"/>
      <c r="T502" s="44"/>
    </row>
    <row r="503" spans="1:20" ht="12.75">
      <c r="A503" s="60"/>
      <c r="C503" s="60"/>
      <c r="E503" s="60"/>
      <c r="F503" s="60"/>
      <c r="K503" s="44"/>
      <c r="L503" s="44"/>
      <c r="M503" s="44"/>
      <c r="N503" s="44"/>
      <c r="O503" s="44"/>
      <c r="P503" s="44"/>
      <c r="Q503" s="44"/>
      <c r="R503" s="44"/>
      <c r="S503" s="44"/>
      <c r="T503" s="44"/>
    </row>
    <row r="504" spans="1:20" ht="12.75">
      <c r="A504" s="60"/>
      <c r="C504" s="60"/>
      <c r="E504" s="60"/>
      <c r="F504" s="60"/>
      <c r="K504" s="44"/>
      <c r="L504" s="44"/>
      <c r="M504" s="44"/>
      <c r="N504" s="44"/>
      <c r="O504" s="44"/>
      <c r="P504" s="44"/>
      <c r="Q504" s="44"/>
      <c r="R504" s="44"/>
      <c r="S504" s="44"/>
      <c r="T504" s="44"/>
    </row>
    <row r="505" spans="1:20" ht="12.75">
      <c r="A505" s="60"/>
      <c r="C505" s="60"/>
      <c r="E505" s="60"/>
      <c r="F505" s="60"/>
      <c r="K505" s="44"/>
      <c r="L505" s="44"/>
      <c r="M505" s="44"/>
      <c r="N505" s="44"/>
      <c r="O505" s="44"/>
      <c r="P505" s="44"/>
      <c r="Q505" s="44"/>
      <c r="R505" s="44"/>
      <c r="S505" s="44"/>
      <c r="T505" s="44"/>
    </row>
    <row r="506" spans="1:20" ht="12.75">
      <c r="A506" s="60"/>
      <c r="C506" s="60"/>
      <c r="E506" s="60"/>
      <c r="F506" s="60"/>
      <c r="K506" s="44"/>
      <c r="L506" s="44"/>
      <c r="M506" s="44"/>
      <c r="N506" s="44"/>
      <c r="O506" s="44"/>
      <c r="P506" s="44"/>
      <c r="Q506" s="44"/>
      <c r="R506" s="44"/>
      <c r="S506" s="44"/>
      <c r="T506" s="44"/>
    </row>
    <row r="507" spans="1:20" ht="12.75">
      <c r="A507" s="60"/>
      <c r="C507" s="60"/>
      <c r="E507" s="60"/>
      <c r="F507" s="60"/>
      <c r="K507" s="44"/>
      <c r="L507" s="44"/>
      <c r="M507" s="44"/>
      <c r="N507" s="44"/>
      <c r="O507" s="44"/>
      <c r="P507" s="44"/>
      <c r="Q507" s="44"/>
      <c r="R507" s="44"/>
      <c r="S507" s="44"/>
      <c r="T507" s="44"/>
    </row>
    <row r="508" spans="1:20" ht="12.75">
      <c r="A508" s="60"/>
      <c r="C508" s="60"/>
      <c r="E508" s="60"/>
      <c r="F508" s="60"/>
      <c r="K508" s="44"/>
      <c r="L508" s="44"/>
      <c r="M508" s="44"/>
      <c r="N508" s="44"/>
      <c r="O508" s="44"/>
      <c r="P508" s="44"/>
      <c r="Q508" s="44"/>
      <c r="R508" s="44"/>
      <c r="S508" s="44"/>
      <c r="T508" s="44"/>
    </row>
    <row r="509" spans="1:20" ht="12.75">
      <c r="A509" s="60"/>
      <c r="C509" s="60"/>
      <c r="E509" s="60"/>
      <c r="F509" s="60"/>
      <c r="K509" s="44"/>
      <c r="L509" s="44"/>
      <c r="M509" s="44"/>
      <c r="N509" s="44"/>
      <c r="O509" s="44"/>
      <c r="P509" s="44"/>
      <c r="Q509" s="44"/>
      <c r="R509" s="44"/>
      <c r="S509" s="44"/>
      <c r="T509" s="44"/>
    </row>
    <row r="510" spans="1:20" ht="12.75">
      <c r="A510" s="60"/>
      <c r="C510" s="60"/>
      <c r="E510" s="60"/>
      <c r="F510" s="60"/>
      <c r="K510" s="44"/>
      <c r="L510" s="44"/>
      <c r="M510" s="44"/>
      <c r="N510" s="44"/>
      <c r="O510" s="44"/>
      <c r="P510" s="44"/>
      <c r="Q510" s="44"/>
      <c r="R510" s="44"/>
      <c r="S510" s="44"/>
      <c r="T510" s="44"/>
    </row>
    <row r="511" spans="1:20" ht="12.75">
      <c r="A511" s="60"/>
      <c r="C511" s="60"/>
      <c r="E511" s="60"/>
      <c r="F511" s="60"/>
      <c r="K511" s="44"/>
      <c r="L511" s="44"/>
      <c r="M511" s="44"/>
      <c r="N511" s="44"/>
      <c r="O511" s="44"/>
      <c r="P511" s="44"/>
      <c r="Q511" s="44"/>
      <c r="R511" s="44"/>
      <c r="S511" s="44"/>
      <c r="T511" s="44"/>
    </row>
    <row r="512" spans="1:20" ht="12.75">
      <c r="A512" s="60"/>
      <c r="C512" s="60"/>
      <c r="E512" s="60"/>
      <c r="F512" s="60"/>
      <c r="K512" s="44"/>
      <c r="L512" s="44"/>
      <c r="M512" s="44"/>
      <c r="N512" s="44"/>
      <c r="O512" s="44"/>
      <c r="P512" s="44"/>
      <c r="Q512" s="44"/>
      <c r="R512" s="44"/>
      <c r="S512" s="44"/>
      <c r="T512" s="44"/>
    </row>
    <row r="513" spans="1:20" ht="12.75">
      <c r="A513" s="60"/>
      <c r="C513" s="60"/>
      <c r="E513" s="60"/>
      <c r="F513" s="60"/>
      <c r="K513" s="44"/>
      <c r="L513" s="44"/>
      <c r="M513" s="44"/>
      <c r="N513" s="44"/>
      <c r="O513" s="44"/>
      <c r="P513" s="44"/>
      <c r="Q513" s="44"/>
      <c r="R513" s="44"/>
      <c r="S513" s="44"/>
      <c r="T513" s="44"/>
    </row>
    <row r="514" spans="1:20" ht="12.75">
      <c r="A514" s="60"/>
      <c r="C514" s="60"/>
      <c r="E514" s="60"/>
      <c r="F514" s="60"/>
      <c r="K514" s="44"/>
      <c r="L514" s="44"/>
      <c r="M514" s="44"/>
      <c r="N514" s="44"/>
      <c r="O514" s="44"/>
      <c r="P514" s="44"/>
      <c r="Q514" s="44"/>
      <c r="R514" s="44"/>
      <c r="S514" s="44"/>
      <c r="T514" s="44"/>
    </row>
    <row r="515" spans="1:20" ht="12.75">
      <c r="A515" s="60"/>
      <c r="C515" s="60"/>
      <c r="E515" s="60"/>
      <c r="F515" s="60"/>
      <c r="K515" s="44"/>
      <c r="L515" s="44"/>
      <c r="M515" s="44"/>
      <c r="N515" s="44"/>
      <c r="O515" s="44"/>
      <c r="P515" s="44"/>
      <c r="Q515" s="44"/>
      <c r="R515" s="44"/>
      <c r="S515" s="44"/>
      <c r="T515" s="44"/>
    </row>
    <row r="516" spans="1:20" ht="12.75">
      <c r="A516" s="60"/>
      <c r="C516" s="60"/>
      <c r="E516" s="60"/>
      <c r="F516" s="60"/>
      <c r="K516" s="44"/>
      <c r="L516" s="44"/>
      <c r="M516" s="44"/>
      <c r="N516" s="44"/>
      <c r="O516" s="44"/>
      <c r="P516" s="44"/>
      <c r="Q516" s="44"/>
      <c r="R516" s="44"/>
      <c r="S516" s="44"/>
      <c r="T516" s="44"/>
    </row>
    <row r="517" spans="1:20" ht="12.75">
      <c r="A517" s="60"/>
      <c r="C517" s="60"/>
      <c r="E517" s="60"/>
      <c r="F517" s="60"/>
      <c r="K517" s="44"/>
      <c r="L517" s="44"/>
      <c r="M517" s="44"/>
      <c r="N517" s="44"/>
      <c r="O517" s="44"/>
      <c r="P517" s="44"/>
      <c r="Q517" s="44"/>
      <c r="R517" s="44"/>
      <c r="S517" s="44"/>
      <c r="T517" s="44"/>
    </row>
    <row r="518" spans="1:20" ht="12.75">
      <c r="A518" s="60"/>
      <c r="C518" s="60"/>
      <c r="E518" s="60"/>
      <c r="F518" s="60"/>
      <c r="K518" s="44"/>
      <c r="L518" s="44"/>
      <c r="M518" s="44"/>
      <c r="N518" s="44"/>
      <c r="O518" s="44"/>
      <c r="P518" s="44"/>
      <c r="Q518" s="44"/>
      <c r="R518" s="44"/>
      <c r="S518" s="44"/>
      <c r="T518" s="44"/>
    </row>
    <row r="519" spans="1:20" ht="12.75">
      <c r="A519" s="60"/>
      <c r="C519" s="60"/>
      <c r="E519" s="60"/>
      <c r="F519" s="60"/>
      <c r="K519" s="44"/>
      <c r="L519" s="44"/>
      <c r="M519" s="44"/>
      <c r="N519" s="44"/>
      <c r="O519" s="44"/>
      <c r="P519" s="44"/>
      <c r="Q519" s="44"/>
      <c r="R519" s="44"/>
      <c r="S519" s="44"/>
      <c r="T519" s="44"/>
    </row>
    <row r="520" spans="1:20" ht="12.75">
      <c r="A520" s="60"/>
      <c r="C520" s="60"/>
      <c r="E520" s="60"/>
      <c r="F520" s="60"/>
      <c r="K520" s="44"/>
      <c r="L520" s="44"/>
      <c r="M520" s="44"/>
      <c r="N520" s="44"/>
      <c r="O520" s="44"/>
      <c r="P520" s="44"/>
      <c r="Q520" s="44"/>
      <c r="R520" s="44"/>
      <c r="S520" s="44"/>
      <c r="T520" s="44"/>
    </row>
    <row r="521" spans="1:20" ht="12.75">
      <c r="A521" s="60"/>
      <c r="C521" s="60"/>
      <c r="E521" s="60"/>
      <c r="F521" s="60"/>
      <c r="K521" s="44"/>
      <c r="L521" s="44"/>
      <c r="M521" s="44"/>
      <c r="N521" s="44"/>
      <c r="O521" s="44"/>
      <c r="P521" s="44"/>
      <c r="Q521" s="44"/>
      <c r="R521" s="44"/>
      <c r="S521" s="44"/>
      <c r="T521" s="44"/>
    </row>
    <row r="522" spans="1:20" ht="12.75">
      <c r="A522" s="60"/>
      <c r="C522" s="60"/>
      <c r="E522" s="60"/>
      <c r="F522" s="60"/>
      <c r="K522" s="44"/>
      <c r="L522" s="44"/>
      <c r="M522" s="44"/>
      <c r="N522" s="44"/>
      <c r="O522" s="44"/>
      <c r="P522" s="44"/>
      <c r="Q522" s="44"/>
      <c r="R522" s="44"/>
      <c r="S522" s="44"/>
      <c r="T522" s="44"/>
    </row>
    <row r="523" spans="1:20" ht="12.75">
      <c r="A523" s="60"/>
      <c r="C523" s="60"/>
      <c r="E523" s="60"/>
      <c r="F523" s="60"/>
      <c r="K523" s="44"/>
      <c r="L523" s="44"/>
      <c r="M523" s="44"/>
      <c r="N523" s="44"/>
      <c r="O523" s="44"/>
      <c r="P523" s="44"/>
      <c r="Q523" s="44"/>
      <c r="R523" s="44"/>
      <c r="S523" s="44"/>
      <c r="T523" s="44"/>
    </row>
    <row r="524" spans="1:20" ht="12.75">
      <c r="A524" s="60"/>
      <c r="C524" s="60"/>
      <c r="E524" s="60"/>
      <c r="F524" s="60"/>
      <c r="K524" s="44"/>
      <c r="L524" s="44"/>
      <c r="M524" s="44"/>
      <c r="N524" s="44"/>
      <c r="O524" s="44"/>
      <c r="P524" s="44"/>
      <c r="Q524" s="44"/>
      <c r="R524" s="44"/>
      <c r="S524" s="44"/>
      <c r="T524" s="44"/>
    </row>
    <row r="525" spans="1:20" ht="12.75">
      <c r="A525" s="60"/>
      <c r="C525" s="60"/>
      <c r="E525" s="60"/>
      <c r="F525" s="60"/>
      <c r="K525" s="44"/>
      <c r="L525" s="44"/>
      <c r="M525" s="44"/>
      <c r="N525" s="44"/>
      <c r="O525" s="44"/>
      <c r="P525" s="44"/>
      <c r="Q525" s="44"/>
      <c r="R525" s="44"/>
      <c r="S525" s="44"/>
      <c r="T525" s="44"/>
    </row>
    <row r="526" spans="1:20" ht="12.75">
      <c r="A526" s="60"/>
      <c r="C526" s="60"/>
      <c r="E526" s="60"/>
      <c r="F526" s="60"/>
      <c r="K526" s="44"/>
      <c r="L526" s="44"/>
      <c r="M526" s="44"/>
      <c r="N526" s="44"/>
      <c r="O526" s="44"/>
      <c r="P526" s="44"/>
      <c r="Q526" s="44"/>
      <c r="R526" s="44"/>
      <c r="S526" s="44"/>
      <c r="T526" s="44"/>
    </row>
    <row r="527" spans="1:20" ht="12.75">
      <c r="A527" s="60"/>
      <c r="C527" s="60"/>
      <c r="E527" s="60"/>
      <c r="F527" s="60"/>
      <c r="K527" s="44"/>
      <c r="L527" s="44"/>
      <c r="M527" s="44"/>
      <c r="N527" s="44"/>
      <c r="O527" s="44"/>
      <c r="P527" s="44"/>
      <c r="Q527" s="44"/>
      <c r="R527" s="44"/>
      <c r="S527" s="44"/>
      <c r="T527" s="44"/>
    </row>
    <row r="528" spans="1:20" ht="12.75">
      <c r="A528" s="60"/>
      <c r="C528" s="60"/>
      <c r="E528" s="60"/>
      <c r="F528" s="60"/>
      <c r="K528" s="44"/>
      <c r="L528" s="44"/>
      <c r="M528" s="44"/>
      <c r="N528" s="44"/>
      <c r="O528" s="44"/>
      <c r="P528" s="44"/>
      <c r="Q528" s="44"/>
      <c r="R528" s="44"/>
      <c r="S528" s="44"/>
      <c r="T528" s="44"/>
    </row>
    <row r="529" spans="1:20" ht="12.75">
      <c r="A529" s="60"/>
      <c r="C529" s="60"/>
      <c r="E529" s="60"/>
      <c r="F529" s="60"/>
      <c r="K529" s="44"/>
      <c r="L529" s="44"/>
      <c r="M529" s="44"/>
      <c r="N529" s="44"/>
      <c r="O529" s="44"/>
      <c r="P529" s="44"/>
      <c r="Q529" s="44"/>
      <c r="R529" s="44"/>
      <c r="S529" s="44"/>
      <c r="T529" s="44"/>
    </row>
    <row r="530" spans="1:20" ht="12.75">
      <c r="A530" s="60"/>
      <c r="C530" s="60"/>
      <c r="E530" s="60"/>
      <c r="F530" s="60"/>
      <c r="K530" s="44"/>
      <c r="L530" s="44"/>
      <c r="M530" s="44"/>
      <c r="N530" s="44"/>
      <c r="O530" s="44"/>
      <c r="P530" s="44"/>
      <c r="Q530" s="44"/>
      <c r="R530" s="44"/>
      <c r="S530" s="44"/>
      <c r="T530" s="44"/>
    </row>
    <row r="531" spans="1:20" ht="12.75">
      <c r="A531" s="60"/>
      <c r="C531" s="60"/>
      <c r="E531" s="60"/>
      <c r="F531" s="60"/>
      <c r="K531" s="44"/>
      <c r="L531" s="44"/>
      <c r="M531" s="44"/>
      <c r="N531" s="44"/>
      <c r="O531" s="44"/>
      <c r="P531" s="44"/>
      <c r="Q531" s="44"/>
      <c r="R531" s="44"/>
      <c r="S531" s="44"/>
      <c r="T531" s="44"/>
    </row>
    <row r="532" spans="1:20" ht="12.75">
      <c r="A532" s="60"/>
      <c r="C532" s="60"/>
      <c r="E532" s="60"/>
      <c r="F532" s="60"/>
      <c r="K532" s="44"/>
      <c r="L532" s="44"/>
      <c r="M532" s="44"/>
      <c r="N532" s="44"/>
      <c r="O532" s="44"/>
      <c r="P532" s="44"/>
      <c r="Q532" s="44"/>
      <c r="R532" s="44"/>
      <c r="S532" s="44"/>
      <c r="T532" s="44"/>
    </row>
    <row r="533" spans="1:20" ht="12.75">
      <c r="A533" s="60"/>
      <c r="C533" s="60"/>
      <c r="E533" s="60"/>
      <c r="F533" s="60"/>
      <c r="K533" s="44"/>
      <c r="L533" s="44"/>
      <c r="M533" s="44"/>
      <c r="N533" s="44"/>
      <c r="O533" s="44"/>
      <c r="P533" s="44"/>
      <c r="Q533" s="44"/>
      <c r="R533" s="44"/>
      <c r="S533" s="44"/>
      <c r="T533" s="44"/>
    </row>
    <row r="534" spans="1:20" ht="12.75">
      <c r="A534" s="60"/>
      <c r="C534" s="60"/>
      <c r="E534" s="60"/>
      <c r="F534" s="60"/>
      <c r="K534" s="44"/>
      <c r="L534" s="44"/>
      <c r="M534" s="44"/>
      <c r="N534" s="44"/>
      <c r="O534" s="44"/>
      <c r="P534" s="44"/>
      <c r="Q534" s="44"/>
      <c r="R534" s="44"/>
      <c r="S534" s="44"/>
      <c r="T534" s="44"/>
    </row>
    <row r="535" spans="1:20" ht="12.75">
      <c r="A535" s="60"/>
      <c r="C535" s="60"/>
      <c r="E535" s="60"/>
      <c r="F535" s="60"/>
      <c r="K535" s="44"/>
      <c r="L535" s="44"/>
      <c r="M535" s="44"/>
      <c r="N535" s="44"/>
      <c r="O535" s="44"/>
      <c r="P535" s="44"/>
      <c r="Q535" s="44"/>
      <c r="R535" s="44"/>
      <c r="S535" s="44"/>
      <c r="T535" s="44"/>
    </row>
    <row r="536" spans="1:20" ht="12.75">
      <c r="A536" s="60"/>
      <c r="C536" s="60"/>
      <c r="E536" s="60"/>
      <c r="F536" s="60"/>
      <c r="K536" s="44"/>
      <c r="L536" s="44"/>
      <c r="M536" s="44"/>
      <c r="N536" s="44"/>
      <c r="O536" s="44"/>
      <c r="P536" s="44"/>
      <c r="Q536" s="44"/>
      <c r="R536" s="44"/>
      <c r="S536" s="44"/>
      <c r="T536" s="44"/>
    </row>
    <row r="537" spans="1:20" ht="12.75">
      <c r="A537" s="60"/>
      <c r="C537" s="60"/>
      <c r="E537" s="60"/>
      <c r="F537" s="60"/>
      <c r="K537" s="44"/>
      <c r="L537" s="44"/>
      <c r="M537" s="44"/>
      <c r="N537" s="44"/>
      <c r="O537" s="44"/>
      <c r="P537" s="44"/>
      <c r="Q537" s="44"/>
      <c r="R537" s="44"/>
      <c r="S537" s="44"/>
      <c r="T537" s="44"/>
    </row>
    <row r="538" spans="1:20" ht="12.75">
      <c r="A538" s="60"/>
      <c r="C538" s="60"/>
      <c r="E538" s="60"/>
      <c r="F538" s="60"/>
      <c r="K538" s="44"/>
      <c r="L538" s="44"/>
      <c r="M538" s="44"/>
      <c r="N538" s="44"/>
      <c r="O538" s="44"/>
      <c r="P538" s="44"/>
      <c r="Q538" s="44"/>
      <c r="R538" s="44"/>
      <c r="S538" s="44"/>
      <c r="T538" s="44"/>
    </row>
    <row r="539" spans="1:20" ht="12.75">
      <c r="A539" s="60"/>
      <c r="C539" s="60"/>
      <c r="E539" s="60"/>
      <c r="F539" s="60"/>
      <c r="K539" s="44"/>
      <c r="L539" s="44"/>
      <c r="M539" s="44"/>
      <c r="N539" s="44"/>
      <c r="O539" s="44"/>
      <c r="P539" s="44"/>
      <c r="Q539" s="44"/>
      <c r="R539" s="44"/>
      <c r="S539" s="44"/>
      <c r="T539" s="44"/>
    </row>
    <row r="540" spans="1:20" ht="12.75">
      <c r="A540" s="60"/>
      <c r="C540" s="60"/>
      <c r="E540" s="60"/>
      <c r="F540" s="60"/>
      <c r="K540" s="44"/>
      <c r="L540" s="44"/>
      <c r="M540" s="44"/>
      <c r="N540" s="44"/>
      <c r="O540" s="44"/>
      <c r="P540" s="44"/>
      <c r="Q540" s="44"/>
      <c r="R540" s="44"/>
      <c r="S540" s="44"/>
      <c r="T540" s="44"/>
    </row>
    <row r="541" spans="1:20" ht="12.75">
      <c r="A541" s="60"/>
      <c r="C541" s="60"/>
      <c r="E541" s="60"/>
      <c r="F541" s="60"/>
      <c r="K541" s="44"/>
      <c r="L541" s="44"/>
      <c r="M541" s="44"/>
      <c r="N541" s="44"/>
      <c r="O541" s="44"/>
      <c r="P541" s="44"/>
      <c r="Q541" s="44"/>
      <c r="R541" s="44"/>
      <c r="S541" s="44"/>
      <c r="T541" s="44"/>
    </row>
    <row r="542" spans="1:20" ht="12.75">
      <c r="A542" s="60"/>
      <c r="C542" s="60"/>
      <c r="E542" s="60"/>
      <c r="F542" s="60"/>
      <c r="K542" s="44"/>
      <c r="L542" s="44"/>
      <c r="M542" s="44"/>
      <c r="N542" s="44"/>
      <c r="O542" s="44"/>
      <c r="P542" s="44"/>
      <c r="Q542" s="44"/>
      <c r="R542" s="44"/>
      <c r="S542" s="44"/>
      <c r="T542" s="44"/>
    </row>
    <row r="543" spans="1:20" ht="12.75">
      <c r="A543" s="60"/>
      <c r="C543" s="60"/>
      <c r="E543" s="60"/>
      <c r="F543" s="60"/>
      <c r="K543" s="44"/>
      <c r="L543" s="44"/>
      <c r="M543" s="44"/>
      <c r="N543" s="44"/>
      <c r="O543" s="44"/>
      <c r="P543" s="44"/>
      <c r="Q543" s="44"/>
      <c r="R543" s="44"/>
      <c r="S543" s="44"/>
      <c r="T543" s="44"/>
    </row>
    <row r="544" spans="1:20" ht="12.75">
      <c r="A544" s="60"/>
      <c r="C544" s="60"/>
      <c r="E544" s="60"/>
      <c r="F544" s="60"/>
      <c r="K544" s="44"/>
      <c r="L544" s="44"/>
      <c r="M544" s="44"/>
      <c r="N544" s="44"/>
      <c r="O544" s="44"/>
      <c r="P544" s="44"/>
      <c r="Q544" s="44"/>
      <c r="R544" s="44"/>
      <c r="S544" s="44"/>
      <c r="T544" s="44"/>
    </row>
    <row r="545" spans="1:20" ht="12.75">
      <c r="A545" s="60"/>
      <c r="C545" s="60"/>
      <c r="E545" s="60"/>
      <c r="F545" s="60"/>
      <c r="K545" s="44"/>
      <c r="L545" s="44"/>
      <c r="M545" s="44"/>
      <c r="N545" s="44"/>
      <c r="O545" s="44"/>
      <c r="P545" s="44"/>
      <c r="Q545" s="44"/>
      <c r="R545" s="44"/>
      <c r="S545" s="44"/>
      <c r="T545" s="44"/>
    </row>
    <row r="546" spans="1:20" ht="12.75">
      <c r="A546" s="60"/>
      <c r="C546" s="60"/>
      <c r="E546" s="60"/>
      <c r="F546" s="60"/>
      <c r="K546" s="44"/>
      <c r="L546" s="44"/>
      <c r="M546" s="44"/>
      <c r="N546" s="44"/>
      <c r="O546" s="44"/>
      <c r="P546" s="44"/>
      <c r="Q546" s="44"/>
      <c r="R546" s="44"/>
      <c r="S546" s="44"/>
      <c r="T546" s="44"/>
    </row>
    <row r="547" spans="1:20" ht="12.75">
      <c r="A547" s="60"/>
      <c r="C547" s="60"/>
      <c r="E547" s="60"/>
      <c r="F547" s="60"/>
      <c r="K547" s="44"/>
      <c r="L547" s="44"/>
      <c r="M547" s="44"/>
      <c r="N547" s="44"/>
      <c r="O547" s="44"/>
      <c r="P547" s="44"/>
      <c r="Q547" s="44"/>
      <c r="R547" s="44"/>
      <c r="S547" s="44"/>
      <c r="T547" s="44"/>
    </row>
    <row r="548" spans="1:20" ht="12.75">
      <c r="A548" s="60"/>
      <c r="C548" s="60"/>
      <c r="E548" s="60"/>
      <c r="F548" s="60"/>
      <c r="K548" s="44"/>
      <c r="L548" s="44"/>
      <c r="M548" s="44"/>
      <c r="N548" s="44"/>
      <c r="O548" s="44"/>
      <c r="P548" s="44"/>
      <c r="Q548" s="44"/>
      <c r="R548" s="44"/>
      <c r="S548" s="44"/>
      <c r="T548" s="44"/>
    </row>
    <row r="549" spans="1:20" ht="12.75">
      <c r="A549" s="60"/>
      <c r="C549" s="60"/>
      <c r="E549" s="60"/>
      <c r="F549" s="60"/>
      <c r="K549" s="44"/>
      <c r="L549" s="44"/>
      <c r="M549" s="44"/>
      <c r="N549" s="44"/>
      <c r="O549" s="44"/>
      <c r="P549" s="44"/>
      <c r="Q549" s="44"/>
      <c r="R549" s="44"/>
      <c r="S549" s="44"/>
      <c r="T549" s="44"/>
    </row>
    <row r="550" spans="1:20" ht="12.75">
      <c r="A550" s="60"/>
      <c r="C550" s="60"/>
      <c r="E550" s="60"/>
      <c r="F550" s="60"/>
      <c r="K550" s="44"/>
      <c r="L550" s="44"/>
      <c r="M550" s="44"/>
      <c r="N550" s="44"/>
      <c r="O550" s="44"/>
      <c r="P550" s="44"/>
      <c r="Q550" s="44"/>
      <c r="R550" s="44"/>
      <c r="S550" s="44"/>
      <c r="T550" s="44"/>
    </row>
    <row r="551" spans="1:20" ht="12.75">
      <c r="A551" s="60"/>
      <c r="C551" s="60"/>
      <c r="E551" s="60"/>
      <c r="F551" s="60"/>
      <c r="K551" s="44"/>
      <c r="L551" s="44"/>
      <c r="M551" s="44"/>
      <c r="N551" s="44"/>
      <c r="O551" s="44"/>
      <c r="P551" s="44"/>
      <c r="Q551" s="44"/>
      <c r="R551" s="44"/>
      <c r="S551" s="44"/>
      <c r="T551" s="44"/>
    </row>
    <row r="552" spans="1:20" ht="12.75">
      <c r="A552" s="60"/>
      <c r="C552" s="60"/>
      <c r="E552" s="60"/>
      <c r="F552" s="60"/>
      <c r="K552" s="44"/>
      <c r="L552" s="44"/>
      <c r="M552" s="44"/>
      <c r="N552" s="44"/>
      <c r="O552" s="44"/>
      <c r="P552" s="44"/>
      <c r="Q552" s="44"/>
      <c r="R552" s="44"/>
      <c r="S552" s="44"/>
      <c r="T552" s="44"/>
    </row>
    <row r="553" spans="1:20" ht="12.75">
      <c r="A553" s="60"/>
      <c r="C553" s="60"/>
      <c r="E553" s="60"/>
      <c r="F553" s="60"/>
      <c r="K553" s="44"/>
      <c r="L553" s="44"/>
      <c r="M553" s="44"/>
      <c r="N553" s="44"/>
      <c r="O553" s="44"/>
      <c r="P553" s="44"/>
      <c r="Q553" s="44"/>
      <c r="R553" s="44"/>
      <c r="S553" s="44"/>
      <c r="T553" s="44"/>
    </row>
    <row r="554" spans="1:20" ht="12.75">
      <c r="A554" s="60"/>
      <c r="C554" s="60"/>
      <c r="E554" s="60"/>
      <c r="F554" s="60"/>
      <c r="K554" s="44"/>
      <c r="L554" s="44"/>
      <c r="M554" s="44"/>
      <c r="N554" s="44"/>
      <c r="O554" s="44"/>
      <c r="P554" s="44"/>
      <c r="Q554" s="44"/>
      <c r="R554" s="44"/>
      <c r="S554" s="44"/>
      <c r="T554" s="44"/>
    </row>
    <row r="555" spans="1:20" ht="12.75">
      <c r="A555" s="60"/>
      <c r="C555" s="60"/>
      <c r="E555" s="60"/>
      <c r="F555" s="60"/>
      <c r="K555" s="44"/>
      <c r="L555" s="44"/>
      <c r="M555" s="44"/>
      <c r="N555" s="44"/>
      <c r="O555" s="44"/>
      <c r="P555" s="44"/>
      <c r="Q555" s="44"/>
      <c r="R555" s="44"/>
      <c r="S555" s="44"/>
      <c r="T555" s="44"/>
    </row>
    <row r="556" spans="1:20" ht="12.75">
      <c r="A556" s="60"/>
      <c r="C556" s="60"/>
      <c r="E556" s="60"/>
      <c r="F556" s="60"/>
      <c r="K556" s="44"/>
      <c r="L556" s="44"/>
      <c r="M556" s="44"/>
      <c r="N556" s="44"/>
      <c r="O556" s="44"/>
      <c r="P556" s="44"/>
      <c r="Q556" s="44"/>
      <c r="R556" s="44"/>
      <c r="S556" s="44"/>
      <c r="T556" s="44"/>
    </row>
    <row r="557" spans="1:20" ht="12.75">
      <c r="A557" s="60"/>
      <c r="C557" s="60"/>
      <c r="E557" s="60"/>
      <c r="F557" s="60"/>
      <c r="K557" s="44"/>
      <c r="L557" s="44"/>
      <c r="M557" s="44"/>
      <c r="N557" s="44"/>
      <c r="O557" s="44"/>
      <c r="P557" s="44"/>
      <c r="Q557" s="44"/>
      <c r="R557" s="44"/>
      <c r="S557" s="44"/>
      <c r="T557" s="44"/>
    </row>
    <row r="558" spans="1:20" ht="12.75">
      <c r="A558" s="60"/>
      <c r="C558" s="60"/>
      <c r="E558" s="60"/>
      <c r="F558" s="60"/>
      <c r="K558" s="44"/>
      <c r="L558" s="44"/>
      <c r="M558" s="44"/>
      <c r="N558" s="44"/>
      <c r="O558" s="44"/>
      <c r="P558" s="44"/>
      <c r="Q558" s="44"/>
      <c r="R558" s="44"/>
      <c r="S558" s="44"/>
      <c r="T558" s="44"/>
    </row>
    <row r="559" spans="1:20" ht="12.75">
      <c r="A559" s="60"/>
      <c r="C559" s="60"/>
      <c r="E559" s="60"/>
      <c r="F559" s="60"/>
      <c r="K559" s="44"/>
      <c r="L559" s="44"/>
      <c r="M559" s="44"/>
      <c r="N559" s="44"/>
      <c r="O559" s="44"/>
      <c r="P559" s="44"/>
      <c r="Q559" s="44"/>
      <c r="R559" s="44"/>
      <c r="S559" s="44"/>
      <c r="T559" s="44"/>
    </row>
    <row r="560" spans="1:20" ht="12.75">
      <c r="A560" s="60"/>
      <c r="C560" s="60"/>
      <c r="E560" s="60"/>
      <c r="F560" s="60"/>
      <c r="K560" s="44"/>
      <c r="L560" s="44"/>
      <c r="M560" s="44"/>
      <c r="N560" s="44"/>
      <c r="O560" s="44"/>
      <c r="P560" s="44"/>
      <c r="Q560" s="44"/>
      <c r="R560" s="44"/>
      <c r="S560" s="44"/>
      <c r="T560" s="44"/>
    </row>
    <row r="561" spans="1:20" ht="12.75">
      <c r="A561" s="60"/>
      <c r="C561" s="60"/>
      <c r="E561" s="60"/>
      <c r="F561" s="60"/>
      <c r="K561" s="44"/>
      <c r="L561" s="44"/>
      <c r="M561" s="44"/>
      <c r="N561" s="44"/>
      <c r="O561" s="44"/>
      <c r="P561" s="44"/>
      <c r="Q561" s="44"/>
      <c r="R561" s="44"/>
      <c r="S561" s="44"/>
      <c r="T561" s="44"/>
    </row>
    <row r="562" spans="1:20" ht="12.75">
      <c r="A562" s="60"/>
      <c r="C562" s="60"/>
      <c r="E562" s="60"/>
      <c r="F562" s="60"/>
      <c r="K562" s="44"/>
      <c r="L562" s="44"/>
      <c r="M562" s="44"/>
      <c r="N562" s="44"/>
      <c r="O562" s="44"/>
      <c r="P562" s="44"/>
      <c r="Q562" s="44"/>
      <c r="R562" s="44"/>
      <c r="S562" s="44"/>
      <c r="T562" s="44"/>
    </row>
    <row r="563" spans="1:20" ht="12.75">
      <c r="A563" s="60"/>
      <c r="C563" s="60"/>
      <c r="E563" s="60"/>
      <c r="F563" s="60"/>
      <c r="K563" s="44"/>
      <c r="L563" s="44"/>
      <c r="M563" s="44"/>
      <c r="N563" s="44"/>
      <c r="O563" s="44"/>
      <c r="P563" s="44"/>
      <c r="Q563" s="44"/>
      <c r="R563" s="44"/>
      <c r="S563" s="44"/>
      <c r="T563" s="44"/>
    </row>
    <row r="564" spans="1:20" ht="12.75">
      <c r="A564" s="60"/>
      <c r="C564" s="60"/>
      <c r="E564" s="60"/>
      <c r="F564" s="60"/>
      <c r="K564" s="44"/>
      <c r="L564" s="44"/>
      <c r="M564" s="44"/>
      <c r="N564" s="44"/>
      <c r="O564" s="44"/>
      <c r="P564" s="44"/>
      <c r="Q564" s="44"/>
      <c r="R564" s="44"/>
      <c r="S564" s="44"/>
      <c r="T564" s="44"/>
    </row>
    <row r="565" spans="1:20" ht="12.75">
      <c r="A565" s="60"/>
      <c r="C565" s="60"/>
      <c r="E565" s="60"/>
      <c r="F565" s="60"/>
      <c r="K565" s="44"/>
      <c r="L565" s="44"/>
      <c r="M565" s="44"/>
      <c r="N565" s="44"/>
      <c r="O565" s="44"/>
      <c r="P565" s="44"/>
      <c r="Q565" s="44"/>
      <c r="R565" s="44"/>
      <c r="S565" s="44"/>
      <c r="T565" s="44"/>
    </row>
    <row r="566" spans="1:20" ht="12.75">
      <c r="A566" s="60"/>
      <c r="C566" s="60"/>
      <c r="E566" s="60"/>
      <c r="F566" s="60"/>
      <c r="K566" s="44"/>
      <c r="L566" s="44"/>
      <c r="M566" s="44"/>
      <c r="N566" s="44"/>
      <c r="O566" s="44"/>
      <c r="P566" s="44"/>
      <c r="Q566" s="44"/>
      <c r="R566" s="44"/>
      <c r="S566" s="44"/>
      <c r="T566" s="44"/>
    </row>
    <row r="567" spans="1:20" ht="12.75">
      <c r="A567" s="60"/>
      <c r="C567" s="60"/>
      <c r="E567" s="60"/>
      <c r="F567" s="60"/>
      <c r="K567" s="44"/>
      <c r="L567" s="44"/>
      <c r="M567" s="44"/>
      <c r="N567" s="44"/>
      <c r="O567" s="44"/>
      <c r="P567" s="44"/>
      <c r="Q567" s="44"/>
      <c r="R567" s="44"/>
      <c r="S567" s="44"/>
      <c r="T567" s="44"/>
    </row>
    <row r="568" spans="1:20" ht="12.75">
      <c r="A568" s="60"/>
      <c r="C568" s="60"/>
      <c r="E568" s="60"/>
      <c r="F568" s="60"/>
      <c r="K568" s="44"/>
      <c r="L568" s="44"/>
      <c r="M568" s="44"/>
      <c r="N568" s="44"/>
      <c r="O568" s="44"/>
      <c r="P568" s="44"/>
      <c r="Q568" s="44"/>
      <c r="R568" s="44"/>
      <c r="S568" s="44"/>
      <c r="T568" s="44"/>
    </row>
    <row r="569" spans="1:20" ht="12.75">
      <c r="A569" s="60"/>
      <c r="C569" s="60"/>
      <c r="E569" s="60"/>
      <c r="F569" s="60"/>
      <c r="K569" s="44"/>
      <c r="L569" s="44"/>
      <c r="M569" s="44"/>
      <c r="N569" s="44"/>
      <c r="O569" s="44"/>
      <c r="P569" s="44"/>
      <c r="Q569" s="44"/>
      <c r="R569" s="44"/>
      <c r="S569" s="44"/>
      <c r="T569" s="44"/>
    </row>
    <row r="570" spans="1:20" ht="12.75">
      <c r="A570" s="60"/>
      <c r="C570" s="60"/>
      <c r="E570" s="60"/>
      <c r="F570" s="60"/>
      <c r="K570" s="44"/>
      <c r="L570" s="44"/>
      <c r="M570" s="44"/>
      <c r="N570" s="44"/>
      <c r="O570" s="44"/>
      <c r="P570" s="44"/>
      <c r="Q570" s="44"/>
      <c r="R570" s="44"/>
      <c r="S570" s="44"/>
      <c r="T570" s="44"/>
    </row>
    <row r="571" spans="1:20" ht="12.75">
      <c r="A571" s="60"/>
      <c r="C571" s="60"/>
      <c r="E571" s="60"/>
      <c r="F571" s="60"/>
      <c r="K571" s="44"/>
      <c r="L571" s="44"/>
      <c r="M571" s="44"/>
      <c r="N571" s="44"/>
      <c r="O571" s="44"/>
      <c r="P571" s="44"/>
      <c r="Q571" s="44"/>
      <c r="R571" s="44"/>
      <c r="S571" s="44"/>
      <c r="T571" s="44"/>
    </row>
    <row r="572" spans="1:20" ht="12.75">
      <c r="A572" s="60"/>
      <c r="C572" s="60"/>
      <c r="E572" s="60"/>
      <c r="F572" s="60"/>
      <c r="K572" s="44"/>
      <c r="L572" s="44"/>
      <c r="M572" s="44"/>
      <c r="N572" s="44"/>
      <c r="O572" s="44"/>
      <c r="P572" s="44"/>
      <c r="Q572" s="44"/>
      <c r="R572" s="44"/>
      <c r="S572" s="44"/>
      <c r="T572" s="44"/>
    </row>
    <row r="573" spans="1:20" ht="12.75">
      <c r="A573" s="60"/>
      <c r="C573" s="60"/>
      <c r="E573" s="60"/>
      <c r="F573" s="60"/>
      <c r="K573" s="44"/>
      <c r="L573" s="44"/>
      <c r="M573" s="44"/>
      <c r="N573" s="44"/>
      <c r="O573" s="44"/>
      <c r="P573" s="44"/>
      <c r="Q573" s="44"/>
      <c r="R573" s="44"/>
      <c r="S573" s="44"/>
      <c r="T573" s="44"/>
    </row>
    <row r="574" spans="1:20" ht="12.75">
      <c r="A574" s="60"/>
      <c r="C574" s="60"/>
      <c r="E574" s="60"/>
      <c r="F574" s="60"/>
      <c r="K574" s="44"/>
      <c r="L574" s="44"/>
      <c r="M574" s="44"/>
      <c r="N574" s="44"/>
      <c r="O574" s="44"/>
      <c r="P574" s="44"/>
      <c r="Q574" s="44"/>
      <c r="R574" s="44"/>
      <c r="S574" s="44"/>
      <c r="T574" s="44"/>
    </row>
    <row r="575" spans="1:20" ht="12.75">
      <c r="A575" s="60"/>
      <c r="C575" s="60"/>
      <c r="E575" s="60"/>
      <c r="F575" s="60"/>
      <c r="K575" s="44"/>
      <c r="L575" s="44"/>
      <c r="M575" s="44"/>
      <c r="N575" s="44"/>
      <c r="O575" s="44"/>
      <c r="P575" s="44"/>
      <c r="Q575" s="44"/>
      <c r="R575" s="44"/>
      <c r="S575" s="44"/>
      <c r="T575" s="44"/>
    </row>
    <row r="576" spans="1:20" ht="12.75">
      <c r="A576" s="60"/>
      <c r="C576" s="60"/>
      <c r="E576" s="60"/>
      <c r="F576" s="60"/>
      <c r="K576" s="44"/>
      <c r="L576" s="44"/>
      <c r="M576" s="44"/>
      <c r="N576" s="44"/>
      <c r="O576" s="44"/>
      <c r="P576" s="44"/>
      <c r="Q576" s="44"/>
      <c r="R576" s="44"/>
      <c r="S576" s="44"/>
      <c r="T576" s="44"/>
    </row>
    <row r="577" spans="1:20" ht="12.75">
      <c r="A577" s="60"/>
      <c r="C577" s="60"/>
      <c r="E577" s="60"/>
      <c r="F577" s="60"/>
      <c r="K577" s="44"/>
      <c r="L577" s="44"/>
      <c r="M577" s="44"/>
      <c r="N577" s="44"/>
      <c r="O577" s="44"/>
      <c r="P577" s="44"/>
      <c r="Q577" s="44"/>
      <c r="R577" s="44"/>
      <c r="S577" s="44"/>
      <c r="T577" s="44"/>
    </row>
    <row r="578" spans="1:20" ht="12.75">
      <c r="A578" s="60"/>
      <c r="C578" s="60"/>
      <c r="E578" s="60"/>
      <c r="F578" s="60"/>
      <c r="K578" s="44"/>
      <c r="L578" s="44"/>
      <c r="M578" s="44"/>
      <c r="N578" s="44"/>
      <c r="O578" s="44"/>
      <c r="P578" s="44"/>
      <c r="Q578" s="44"/>
      <c r="R578" s="44"/>
      <c r="S578" s="44"/>
      <c r="T578" s="44"/>
    </row>
    <row r="579" spans="1:20" ht="12.75">
      <c r="A579" s="60"/>
      <c r="C579" s="60"/>
      <c r="E579" s="60"/>
      <c r="F579" s="60"/>
      <c r="K579" s="44"/>
      <c r="L579" s="44"/>
      <c r="M579" s="44"/>
      <c r="N579" s="44"/>
      <c r="O579" s="44"/>
      <c r="P579" s="44"/>
      <c r="Q579" s="44"/>
      <c r="R579" s="44"/>
      <c r="S579" s="44"/>
      <c r="T579" s="44"/>
    </row>
    <row r="580" spans="1:20" ht="12.75">
      <c r="A580" s="60"/>
      <c r="C580" s="60"/>
      <c r="E580" s="60"/>
      <c r="F580" s="60"/>
      <c r="K580" s="44"/>
      <c r="L580" s="44"/>
      <c r="M580" s="44"/>
      <c r="N580" s="44"/>
      <c r="O580" s="44"/>
      <c r="P580" s="44"/>
      <c r="Q580" s="44"/>
      <c r="R580" s="44"/>
      <c r="S580" s="44"/>
      <c r="T580" s="44"/>
    </row>
    <row r="581" spans="1:20" ht="12.75">
      <c r="A581" s="60"/>
      <c r="C581" s="60"/>
      <c r="E581" s="60"/>
      <c r="F581" s="60"/>
      <c r="K581" s="44"/>
      <c r="L581" s="44"/>
      <c r="M581" s="44"/>
      <c r="N581" s="44"/>
      <c r="O581" s="44"/>
      <c r="P581" s="44"/>
      <c r="Q581" s="44"/>
      <c r="R581" s="44"/>
      <c r="S581" s="44"/>
      <c r="T581" s="44"/>
    </row>
    <row r="582" spans="1:20" ht="12.75">
      <c r="A582" s="60"/>
      <c r="C582" s="60"/>
      <c r="E582" s="60"/>
      <c r="F582" s="60"/>
      <c r="K582" s="44"/>
      <c r="L582" s="44"/>
      <c r="M582" s="44"/>
      <c r="N582" s="44"/>
      <c r="O582" s="44"/>
      <c r="P582" s="44"/>
      <c r="Q582" s="44"/>
      <c r="R582" s="44"/>
      <c r="S582" s="44"/>
      <c r="T582" s="44"/>
    </row>
    <row r="583" spans="1:20" ht="12.75">
      <c r="A583" s="60"/>
      <c r="C583" s="60"/>
      <c r="E583" s="60"/>
      <c r="F583" s="60"/>
      <c r="K583" s="44"/>
      <c r="L583" s="44"/>
      <c r="M583" s="44"/>
      <c r="N583" s="44"/>
      <c r="O583" s="44"/>
      <c r="P583" s="44"/>
      <c r="Q583" s="44"/>
      <c r="R583" s="44"/>
      <c r="S583" s="44"/>
      <c r="T583" s="44"/>
    </row>
    <row r="584" spans="1:20" ht="12.75">
      <c r="A584" s="60"/>
      <c r="C584" s="60"/>
      <c r="E584" s="60"/>
      <c r="F584" s="60"/>
      <c r="K584" s="44"/>
      <c r="L584" s="44"/>
      <c r="M584" s="44"/>
      <c r="N584" s="44"/>
      <c r="O584" s="44"/>
      <c r="P584" s="44"/>
      <c r="Q584" s="44"/>
      <c r="R584" s="44"/>
      <c r="S584" s="44"/>
      <c r="T584" s="44"/>
    </row>
    <row r="585" spans="1:20" ht="12.75">
      <c r="A585" s="60"/>
      <c r="C585" s="60"/>
      <c r="E585" s="60"/>
      <c r="F585" s="60"/>
      <c r="K585" s="44"/>
      <c r="L585" s="44"/>
      <c r="M585" s="44"/>
      <c r="N585" s="44"/>
      <c r="O585" s="44"/>
      <c r="P585" s="44"/>
      <c r="Q585" s="44"/>
      <c r="R585" s="44"/>
      <c r="S585" s="44"/>
      <c r="T585" s="44"/>
    </row>
    <row r="586" spans="1:20" ht="12.75">
      <c r="A586" s="60"/>
      <c r="C586" s="60"/>
      <c r="E586" s="60"/>
      <c r="F586" s="60"/>
      <c r="K586" s="44"/>
      <c r="L586" s="44"/>
      <c r="M586" s="44"/>
      <c r="N586" s="44"/>
      <c r="O586" s="44"/>
      <c r="P586" s="44"/>
      <c r="Q586" s="44"/>
      <c r="R586" s="44"/>
      <c r="S586" s="44"/>
      <c r="T586" s="44"/>
    </row>
    <row r="587" spans="1:20" ht="12.75">
      <c r="A587" s="60"/>
      <c r="C587" s="60"/>
      <c r="E587" s="60"/>
      <c r="F587" s="60"/>
      <c r="K587" s="44"/>
      <c r="L587" s="44"/>
      <c r="M587" s="44"/>
      <c r="N587" s="44"/>
      <c r="O587" s="44"/>
      <c r="P587" s="44"/>
      <c r="Q587" s="44"/>
      <c r="R587" s="44"/>
      <c r="S587" s="44"/>
      <c r="T587" s="44"/>
    </row>
    <row r="588" spans="1:20" ht="12.75">
      <c r="A588" s="60"/>
      <c r="C588" s="60"/>
      <c r="E588" s="60"/>
      <c r="F588" s="60"/>
      <c r="K588" s="44"/>
      <c r="L588" s="44"/>
      <c r="M588" s="44"/>
      <c r="N588" s="44"/>
      <c r="O588" s="44"/>
      <c r="P588" s="44"/>
      <c r="Q588" s="44"/>
      <c r="R588" s="44"/>
      <c r="S588" s="44"/>
      <c r="T588" s="44"/>
    </row>
    <row r="589" spans="1:20" ht="12.75">
      <c r="A589" s="60"/>
      <c r="C589" s="60"/>
      <c r="E589" s="60"/>
      <c r="F589" s="60"/>
      <c r="K589" s="44"/>
      <c r="L589" s="44"/>
      <c r="M589" s="44"/>
      <c r="N589" s="44"/>
      <c r="O589" s="44"/>
      <c r="P589" s="44"/>
      <c r="Q589" s="44"/>
      <c r="R589" s="44"/>
      <c r="S589" s="44"/>
      <c r="T589" s="44"/>
    </row>
    <row r="590" spans="1:20" ht="12.75">
      <c r="A590" s="60"/>
      <c r="C590" s="60"/>
      <c r="E590" s="60"/>
      <c r="F590" s="60"/>
      <c r="K590" s="44"/>
      <c r="L590" s="44"/>
      <c r="M590" s="44"/>
      <c r="N590" s="44"/>
      <c r="O590" s="44"/>
      <c r="P590" s="44"/>
      <c r="Q590" s="44"/>
      <c r="R590" s="44"/>
      <c r="S590" s="44"/>
      <c r="T590" s="44"/>
    </row>
    <row r="591" spans="1:20" ht="12.75">
      <c r="A591" s="60"/>
      <c r="C591" s="60"/>
      <c r="E591" s="60"/>
      <c r="F591" s="60"/>
      <c r="K591" s="44"/>
      <c r="L591" s="44"/>
      <c r="M591" s="44"/>
      <c r="N591" s="44"/>
      <c r="O591" s="44"/>
      <c r="P591" s="44"/>
      <c r="Q591" s="44"/>
      <c r="R591" s="44"/>
      <c r="S591" s="44"/>
      <c r="T591" s="44"/>
    </row>
    <row r="592" spans="1:20" ht="12.75">
      <c r="A592" s="60"/>
      <c r="C592" s="60"/>
      <c r="E592" s="60"/>
      <c r="F592" s="60"/>
      <c r="K592" s="44"/>
      <c r="L592" s="44"/>
      <c r="M592" s="44"/>
      <c r="N592" s="44"/>
      <c r="O592" s="44"/>
      <c r="P592" s="44"/>
      <c r="Q592" s="44"/>
      <c r="R592" s="44"/>
      <c r="S592" s="44"/>
      <c r="T592" s="44"/>
    </row>
    <row r="593" spans="1:20" ht="12.75">
      <c r="A593" s="60"/>
      <c r="C593" s="60"/>
      <c r="E593" s="60"/>
      <c r="F593" s="60"/>
      <c r="K593" s="44"/>
      <c r="L593" s="44"/>
      <c r="M593" s="44"/>
      <c r="N593" s="44"/>
      <c r="O593" s="44"/>
      <c r="P593" s="44"/>
      <c r="Q593" s="44"/>
      <c r="R593" s="44"/>
      <c r="S593" s="44"/>
      <c r="T593" s="44"/>
    </row>
    <row r="594" spans="1:20" ht="12.75">
      <c r="A594" s="60"/>
      <c r="C594" s="60"/>
      <c r="E594" s="60"/>
      <c r="F594" s="60"/>
      <c r="K594" s="44"/>
      <c r="L594" s="44"/>
      <c r="M594" s="44"/>
      <c r="N594" s="44"/>
      <c r="O594" s="44"/>
      <c r="P594" s="44"/>
      <c r="Q594" s="44"/>
      <c r="R594" s="44"/>
      <c r="S594" s="44"/>
      <c r="T594" s="44"/>
    </row>
    <row r="595" spans="1:20" ht="12.75">
      <c r="A595" s="60"/>
      <c r="C595" s="60"/>
      <c r="E595" s="60"/>
      <c r="F595" s="60"/>
      <c r="K595" s="44"/>
      <c r="L595" s="44"/>
      <c r="M595" s="44"/>
      <c r="N595" s="44"/>
      <c r="O595" s="44"/>
      <c r="P595" s="44"/>
      <c r="Q595" s="44"/>
      <c r="R595" s="44"/>
      <c r="S595" s="44"/>
      <c r="T595" s="44"/>
    </row>
    <row r="596" spans="1:20" ht="12.75">
      <c r="A596" s="60"/>
      <c r="C596" s="60"/>
      <c r="E596" s="60"/>
      <c r="F596" s="60"/>
      <c r="K596" s="44"/>
      <c r="L596" s="44"/>
      <c r="M596" s="44"/>
      <c r="N596" s="44"/>
      <c r="O596" s="44"/>
      <c r="P596" s="44"/>
      <c r="Q596" s="44"/>
      <c r="R596" s="44"/>
      <c r="S596" s="44"/>
      <c r="T596" s="44"/>
    </row>
    <row r="597" spans="1:20" ht="12.75">
      <c r="A597" s="60"/>
      <c r="C597" s="60"/>
      <c r="E597" s="60"/>
      <c r="F597" s="60"/>
      <c r="K597" s="44"/>
      <c r="L597" s="44"/>
      <c r="M597" s="44"/>
      <c r="N597" s="44"/>
      <c r="O597" s="44"/>
      <c r="P597" s="44"/>
      <c r="Q597" s="44"/>
      <c r="R597" s="44"/>
      <c r="S597" s="44"/>
      <c r="T597" s="44"/>
    </row>
    <row r="598" spans="1:20" ht="12.75">
      <c r="A598" s="60"/>
      <c r="C598" s="60"/>
      <c r="E598" s="60"/>
      <c r="F598" s="60"/>
      <c r="K598" s="44"/>
      <c r="L598" s="44"/>
      <c r="M598" s="44"/>
      <c r="N598" s="44"/>
      <c r="O598" s="44"/>
      <c r="P598" s="44"/>
      <c r="Q598" s="44"/>
      <c r="R598" s="44"/>
      <c r="S598" s="44"/>
      <c r="T598" s="44"/>
    </row>
    <row r="599" spans="1:20" ht="12.75">
      <c r="A599" s="60"/>
      <c r="C599" s="60"/>
      <c r="E599" s="60"/>
      <c r="F599" s="60"/>
      <c r="K599" s="44"/>
      <c r="L599" s="44"/>
      <c r="M599" s="44"/>
      <c r="N599" s="44"/>
      <c r="O599" s="44"/>
      <c r="P599" s="44"/>
      <c r="Q599" s="44"/>
      <c r="R599" s="44"/>
      <c r="S599" s="44"/>
      <c r="T599" s="44"/>
    </row>
    <row r="600" spans="1:20" ht="12.75">
      <c r="A600" s="60"/>
      <c r="C600" s="60"/>
      <c r="E600" s="60"/>
      <c r="F600" s="60"/>
      <c r="K600" s="44"/>
      <c r="L600" s="44"/>
      <c r="M600" s="44"/>
      <c r="N600" s="44"/>
      <c r="O600" s="44"/>
      <c r="P600" s="44"/>
      <c r="Q600" s="44"/>
      <c r="R600" s="44"/>
      <c r="S600" s="44"/>
      <c r="T600" s="44"/>
    </row>
    <row r="601" spans="1:20" ht="12.75">
      <c r="A601" s="60"/>
      <c r="C601" s="60"/>
      <c r="E601" s="60"/>
      <c r="F601" s="60"/>
      <c r="K601" s="44"/>
      <c r="L601" s="44"/>
      <c r="M601" s="44"/>
      <c r="N601" s="44"/>
      <c r="O601" s="44"/>
      <c r="P601" s="44"/>
      <c r="Q601" s="44"/>
      <c r="R601" s="44"/>
      <c r="S601" s="44"/>
      <c r="T601" s="44"/>
    </row>
    <row r="602" spans="1:20" ht="12.75">
      <c r="A602" s="60"/>
      <c r="C602" s="60"/>
      <c r="E602" s="60"/>
      <c r="F602" s="60"/>
      <c r="K602" s="44"/>
      <c r="L602" s="44"/>
      <c r="M602" s="44"/>
      <c r="N602" s="44"/>
      <c r="O602" s="44"/>
      <c r="P602" s="44"/>
      <c r="Q602" s="44"/>
      <c r="R602" s="44"/>
      <c r="S602" s="44"/>
      <c r="T602" s="44"/>
    </row>
    <row r="603" spans="1:20" ht="12.75">
      <c r="A603" s="60"/>
      <c r="C603" s="60"/>
      <c r="E603" s="60"/>
      <c r="F603" s="60"/>
      <c r="K603" s="44"/>
      <c r="L603" s="44"/>
      <c r="M603" s="44"/>
      <c r="N603" s="44"/>
      <c r="O603" s="44"/>
      <c r="P603" s="44"/>
      <c r="Q603" s="44"/>
      <c r="R603" s="44"/>
      <c r="S603" s="44"/>
      <c r="T603" s="44"/>
    </row>
    <row r="604" spans="1:20" ht="12.75">
      <c r="A604" s="60"/>
      <c r="C604" s="60"/>
      <c r="E604" s="60"/>
      <c r="F604" s="60"/>
      <c r="K604" s="44"/>
      <c r="L604" s="44"/>
      <c r="M604" s="44"/>
      <c r="N604" s="44"/>
      <c r="O604" s="44"/>
      <c r="P604" s="44"/>
      <c r="Q604" s="44"/>
      <c r="R604" s="44"/>
      <c r="S604" s="44"/>
      <c r="T604" s="44"/>
    </row>
    <row r="605" spans="1:20" ht="12.75">
      <c r="A605" s="60"/>
      <c r="C605" s="60"/>
      <c r="E605" s="60"/>
      <c r="F605" s="60"/>
      <c r="K605" s="44"/>
      <c r="L605" s="44"/>
      <c r="M605" s="44"/>
      <c r="N605" s="44"/>
      <c r="O605" s="44"/>
      <c r="P605" s="44"/>
      <c r="Q605" s="44"/>
      <c r="R605" s="44"/>
      <c r="S605" s="44"/>
      <c r="T605" s="44"/>
    </row>
    <row r="606" spans="1:20" ht="12.75">
      <c r="A606" s="60"/>
      <c r="C606" s="60"/>
      <c r="E606" s="60"/>
      <c r="F606" s="60"/>
      <c r="K606" s="44"/>
      <c r="L606" s="44"/>
      <c r="M606" s="44"/>
      <c r="N606" s="44"/>
      <c r="O606" s="44"/>
      <c r="P606" s="44"/>
      <c r="Q606" s="44"/>
      <c r="R606" s="44"/>
      <c r="S606" s="44"/>
      <c r="T606" s="44"/>
    </row>
    <row r="607" spans="1:20" ht="12.75">
      <c r="A607" s="60"/>
      <c r="C607" s="60"/>
      <c r="E607" s="60"/>
      <c r="F607" s="60"/>
      <c r="K607" s="44"/>
      <c r="L607" s="44"/>
      <c r="M607" s="44"/>
      <c r="N607" s="44"/>
      <c r="O607" s="44"/>
      <c r="P607" s="44"/>
      <c r="Q607" s="44"/>
      <c r="R607" s="44"/>
      <c r="S607" s="44"/>
      <c r="T607" s="44"/>
    </row>
    <row r="608" spans="1:20" ht="12.75">
      <c r="A608" s="60"/>
      <c r="C608" s="60"/>
      <c r="E608" s="60"/>
      <c r="F608" s="60"/>
      <c r="K608" s="44"/>
      <c r="L608" s="44"/>
      <c r="M608" s="44"/>
      <c r="N608" s="44"/>
      <c r="O608" s="44"/>
      <c r="P608" s="44"/>
      <c r="Q608" s="44"/>
      <c r="R608" s="44"/>
      <c r="S608" s="44"/>
      <c r="T608" s="44"/>
    </row>
    <row r="609" spans="1:20" ht="12.75">
      <c r="A609" s="60"/>
      <c r="C609" s="60"/>
      <c r="E609" s="60"/>
      <c r="F609" s="60"/>
      <c r="K609" s="44"/>
      <c r="L609" s="44"/>
      <c r="M609" s="44"/>
      <c r="N609" s="44"/>
      <c r="O609" s="44"/>
      <c r="P609" s="44"/>
      <c r="Q609" s="44"/>
      <c r="R609" s="44"/>
      <c r="S609" s="44"/>
      <c r="T609" s="44"/>
    </row>
    <row r="610" spans="1:20" ht="12.75">
      <c r="A610" s="60"/>
      <c r="C610" s="60"/>
      <c r="E610" s="60"/>
      <c r="F610" s="60"/>
      <c r="K610" s="44"/>
      <c r="L610" s="44"/>
      <c r="M610" s="44"/>
      <c r="N610" s="44"/>
      <c r="O610" s="44"/>
      <c r="P610" s="44"/>
      <c r="Q610" s="44"/>
      <c r="R610" s="44"/>
      <c r="S610" s="44"/>
      <c r="T610" s="44"/>
    </row>
    <row r="611" spans="1:20" ht="12.75">
      <c r="A611" s="60"/>
      <c r="C611" s="60"/>
      <c r="E611" s="60"/>
      <c r="F611" s="60"/>
      <c r="K611" s="44"/>
      <c r="L611" s="44"/>
      <c r="M611" s="44"/>
      <c r="N611" s="44"/>
      <c r="O611" s="44"/>
      <c r="P611" s="44"/>
      <c r="Q611" s="44"/>
      <c r="R611" s="44"/>
      <c r="S611" s="44"/>
      <c r="T611" s="44"/>
    </row>
    <row r="612" spans="1:20" ht="12.75">
      <c r="A612" s="60"/>
      <c r="C612" s="60"/>
      <c r="E612" s="60"/>
      <c r="F612" s="60"/>
      <c r="K612" s="44"/>
      <c r="L612" s="44"/>
      <c r="M612" s="44"/>
      <c r="N612" s="44"/>
      <c r="O612" s="44"/>
      <c r="P612" s="44"/>
      <c r="Q612" s="44"/>
      <c r="R612" s="44"/>
      <c r="S612" s="44"/>
      <c r="T612" s="44"/>
    </row>
    <row r="613" spans="1:20" ht="12.75">
      <c r="A613" s="60"/>
      <c r="C613" s="60"/>
      <c r="E613" s="60"/>
      <c r="F613" s="60"/>
      <c r="K613" s="44"/>
      <c r="L613" s="44"/>
      <c r="M613" s="44"/>
      <c r="N613" s="44"/>
      <c r="O613" s="44"/>
      <c r="P613" s="44"/>
      <c r="Q613" s="44"/>
      <c r="R613" s="44"/>
      <c r="S613" s="44"/>
      <c r="T613" s="44"/>
    </row>
    <row r="614" spans="1:20" ht="12.75">
      <c r="A614" s="60"/>
      <c r="C614" s="60"/>
      <c r="E614" s="60"/>
      <c r="F614" s="60"/>
      <c r="K614" s="44"/>
      <c r="L614" s="44"/>
      <c r="M614" s="44"/>
      <c r="N614" s="44"/>
      <c r="O614" s="44"/>
      <c r="P614" s="44"/>
      <c r="Q614" s="44"/>
      <c r="R614" s="44"/>
      <c r="S614" s="44"/>
      <c r="T614" s="44"/>
    </row>
    <row r="615" spans="1:20" ht="12.75">
      <c r="A615" s="60"/>
      <c r="C615" s="60"/>
      <c r="E615" s="60"/>
      <c r="F615" s="60"/>
      <c r="K615" s="44"/>
      <c r="L615" s="44"/>
      <c r="M615" s="44"/>
      <c r="N615" s="44"/>
      <c r="O615" s="44"/>
      <c r="P615" s="44"/>
      <c r="Q615" s="44"/>
      <c r="R615" s="44"/>
      <c r="S615" s="44"/>
      <c r="T615" s="44"/>
    </row>
    <row r="616" spans="1:20" ht="12.75">
      <c r="A616" s="60"/>
      <c r="C616" s="60"/>
      <c r="E616" s="60"/>
      <c r="F616" s="60"/>
      <c r="K616" s="44"/>
      <c r="L616" s="44"/>
      <c r="M616" s="44"/>
      <c r="N616" s="44"/>
      <c r="O616" s="44"/>
      <c r="P616" s="44"/>
      <c r="Q616" s="44"/>
      <c r="R616" s="44"/>
      <c r="S616" s="44"/>
      <c r="T616" s="44"/>
    </row>
    <row r="617" spans="1:20" ht="12.75">
      <c r="A617" s="60"/>
      <c r="C617" s="60"/>
      <c r="E617" s="60"/>
      <c r="F617" s="60"/>
      <c r="K617" s="44"/>
      <c r="L617" s="44"/>
      <c r="M617" s="44"/>
      <c r="N617" s="44"/>
      <c r="O617" s="44"/>
      <c r="P617" s="44"/>
      <c r="Q617" s="44"/>
      <c r="R617" s="44"/>
      <c r="S617" s="44"/>
      <c r="T617" s="44"/>
    </row>
    <row r="618" spans="1:20" ht="12.75">
      <c r="A618" s="60"/>
      <c r="C618" s="60"/>
      <c r="E618" s="60"/>
      <c r="F618" s="60"/>
      <c r="K618" s="44"/>
      <c r="L618" s="44"/>
      <c r="M618" s="44"/>
      <c r="N618" s="44"/>
      <c r="O618" s="44"/>
      <c r="P618" s="44"/>
      <c r="Q618" s="44"/>
      <c r="R618" s="44"/>
      <c r="S618" s="44"/>
      <c r="T618" s="44"/>
    </row>
    <row r="619" spans="1:20" ht="12.75">
      <c r="A619" s="60"/>
      <c r="C619" s="60"/>
      <c r="E619" s="60"/>
      <c r="F619" s="60"/>
      <c r="K619" s="44"/>
      <c r="L619" s="44"/>
      <c r="M619" s="44"/>
      <c r="N619" s="44"/>
      <c r="O619" s="44"/>
      <c r="P619" s="44"/>
      <c r="Q619" s="44"/>
      <c r="R619" s="44"/>
      <c r="S619" s="44"/>
      <c r="T619" s="44"/>
    </row>
    <row r="620" spans="1:20" ht="12.75">
      <c r="A620" s="60"/>
      <c r="C620" s="60"/>
      <c r="E620" s="60"/>
      <c r="F620" s="60"/>
      <c r="K620" s="44"/>
      <c r="L620" s="44"/>
      <c r="M620" s="44"/>
      <c r="N620" s="44"/>
      <c r="O620" s="44"/>
      <c r="P620" s="44"/>
      <c r="Q620" s="44"/>
      <c r="R620" s="44"/>
      <c r="S620" s="44"/>
      <c r="T620" s="44"/>
    </row>
    <row r="621" spans="1:20" ht="12.75">
      <c r="A621" s="60"/>
      <c r="C621" s="60"/>
      <c r="E621" s="60"/>
      <c r="F621" s="60"/>
      <c r="K621" s="44"/>
      <c r="L621" s="44"/>
      <c r="M621" s="44"/>
      <c r="N621" s="44"/>
      <c r="O621" s="44"/>
      <c r="P621" s="44"/>
      <c r="Q621" s="44"/>
      <c r="R621" s="44"/>
      <c r="S621" s="44"/>
      <c r="T621" s="44"/>
    </row>
    <row r="622" spans="1:20" ht="12.75">
      <c r="A622" s="60"/>
      <c r="C622" s="60"/>
      <c r="E622" s="60"/>
      <c r="F622" s="60"/>
      <c r="K622" s="44"/>
      <c r="L622" s="44"/>
      <c r="M622" s="44"/>
      <c r="N622" s="44"/>
      <c r="O622" s="44"/>
      <c r="P622" s="44"/>
      <c r="Q622" s="44"/>
      <c r="R622" s="44"/>
      <c r="S622" s="44"/>
      <c r="T622" s="44"/>
    </row>
    <row r="623" spans="1:20" ht="12.75">
      <c r="A623" s="60"/>
      <c r="C623" s="60"/>
      <c r="E623" s="60"/>
      <c r="F623" s="60"/>
      <c r="K623" s="44"/>
      <c r="L623" s="44"/>
      <c r="M623" s="44"/>
      <c r="N623" s="44"/>
      <c r="O623" s="44"/>
      <c r="P623" s="44"/>
      <c r="Q623" s="44"/>
      <c r="R623" s="44"/>
      <c r="S623" s="44"/>
      <c r="T623" s="44"/>
    </row>
    <row r="624" spans="1:20" ht="12.75">
      <c r="A624" s="60"/>
      <c r="C624" s="60"/>
      <c r="E624" s="60"/>
      <c r="F624" s="60"/>
      <c r="K624" s="44"/>
      <c r="L624" s="44"/>
      <c r="M624" s="44"/>
      <c r="N624" s="44"/>
      <c r="O624" s="44"/>
      <c r="P624" s="44"/>
      <c r="Q624" s="44"/>
      <c r="R624" s="44"/>
      <c r="S624" s="44"/>
      <c r="T624" s="44"/>
    </row>
    <row r="625" spans="1:20" ht="12.75">
      <c r="A625" s="60"/>
      <c r="C625" s="60"/>
      <c r="E625" s="60"/>
      <c r="F625" s="60"/>
      <c r="K625" s="44"/>
      <c r="L625" s="44"/>
      <c r="M625" s="44"/>
      <c r="N625" s="44"/>
      <c r="O625" s="44"/>
      <c r="P625" s="44"/>
      <c r="Q625" s="44"/>
      <c r="R625" s="44"/>
      <c r="S625" s="44"/>
      <c r="T625" s="44"/>
    </row>
    <row r="626" spans="1:20" ht="12.75">
      <c r="A626" s="60"/>
      <c r="C626" s="60"/>
      <c r="E626" s="60"/>
      <c r="F626" s="60"/>
      <c r="K626" s="44"/>
      <c r="L626" s="44"/>
      <c r="M626" s="44"/>
      <c r="N626" s="44"/>
      <c r="O626" s="44"/>
      <c r="P626" s="44"/>
      <c r="Q626" s="44"/>
      <c r="R626" s="44"/>
      <c r="S626" s="44"/>
      <c r="T626" s="44"/>
    </row>
    <row r="627" spans="1:20" ht="12.75">
      <c r="A627" s="60"/>
      <c r="C627" s="60"/>
      <c r="E627" s="60"/>
      <c r="F627" s="60"/>
      <c r="K627" s="44"/>
      <c r="L627" s="44"/>
      <c r="M627" s="44"/>
      <c r="N627" s="44"/>
      <c r="O627" s="44"/>
      <c r="P627" s="44"/>
      <c r="Q627" s="44"/>
      <c r="R627" s="44"/>
      <c r="S627" s="44"/>
      <c r="T627" s="44"/>
    </row>
    <row r="628" spans="1:20" ht="12.75">
      <c r="A628" s="60"/>
      <c r="C628" s="60"/>
      <c r="E628" s="60"/>
      <c r="F628" s="60"/>
      <c r="K628" s="44"/>
      <c r="L628" s="44"/>
      <c r="M628" s="44"/>
      <c r="N628" s="44"/>
      <c r="O628" s="44"/>
      <c r="P628" s="44"/>
      <c r="Q628" s="44"/>
      <c r="R628" s="44"/>
      <c r="S628" s="44"/>
      <c r="T628" s="44"/>
    </row>
    <row r="629" spans="1:20" ht="12.75">
      <c r="A629" s="60"/>
      <c r="C629" s="60"/>
      <c r="E629" s="60"/>
      <c r="F629" s="60"/>
      <c r="K629" s="44"/>
      <c r="L629" s="44"/>
      <c r="M629" s="44"/>
      <c r="N629" s="44"/>
      <c r="O629" s="44"/>
      <c r="P629" s="44"/>
      <c r="Q629" s="44"/>
      <c r="R629" s="44"/>
      <c r="S629" s="44"/>
      <c r="T629" s="44"/>
    </row>
    <row r="630" spans="1:20" ht="12.75">
      <c r="A630" s="60"/>
      <c r="C630" s="60"/>
      <c r="E630" s="60"/>
      <c r="F630" s="60"/>
      <c r="K630" s="44"/>
      <c r="L630" s="44"/>
      <c r="M630" s="44"/>
      <c r="N630" s="44"/>
      <c r="O630" s="44"/>
      <c r="P630" s="44"/>
      <c r="Q630" s="44"/>
      <c r="R630" s="44"/>
      <c r="S630" s="44"/>
      <c r="T630" s="44"/>
    </row>
    <row r="631" spans="1:20" ht="12.75">
      <c r="A631" s="60"/>
      <c r="C631" s="60"/>
      <c r="E631" s="60"/>
      <c r="F631" s="60"/>
      <c r="K631" s="44"/>
      <c r="L631" s="44"/>
      <c r="M631" s="44"/>
      <c r="N631" s="44"/>
      <c r="O631" s="44"/>
      <c r="P631" s="44"/>
      <c r="Q631" s="44"/>
      <c r="R631" s="44"/>
      <c r="S631" s="44"/>
      <c r="T631" s="44"/>
    </row>
    <row r="632" spans="1:20" ht="12.75">
      <c r="A632" s="60"/>
      <c r="C632" s="60"/>
      <c r="E632" s="60"/>
      <c r="F632" s="60"/>
      <c r="K632" s="44"/>
      <c r="L632" s="44"/>
      <c r="M632" s="44"/>
      <c r="N632" s="44"/>
      <c r="O632" s="44"/>
      <c r="P632" s="44"/>
      <c r="Q632" s="44"/>
      <c r="R632" s="44"/>
      <c r="S632" s="44"/>
      <c r="T632" s="44"/>
    </row>
    <row r="633" spans="1:20" ht="12.75">
      <c r="A633" s="60"/>
      <c r="C633" s="60"/>
      <c r="E633" s="60"/>
      <c r="F633" s="60"/>
      <c r="K633" s="44"/>
      <c r="L633" s="44"/>
      <c r="M633" s="44"/>
      <c r="N633" s="44"/>
      <c r="O633" s="44"/>
      <c r="P633" s="44"/>
      <c r="Q633" s="44"/>
      <c r="R633" s="44"/>
      <c r="S633" s="44"/>
      <c r="T633" s="44"/>
    </row>
    <row r="634" spans="1:20" ht="12.75">
      <c r="A634" s="60"/>
      <c r="C634" s="60"/>
      <c r="E634" s="60"/>
      <c r="F634" s="60"/>
      <c r="K634" s="44"/>
      <c r="L634" s="44"/>
      <c r="M634" s="44"/>
      <c r="N634" s="44"/>
      <c r="O634" s="44"/>
      <c r="P634" s="44"/>
      <c r="Q634" s="44"/>
      <c r="R634" s="44"/>
      <c r="S634" s="44"/>
      <c r="T634" s="44"/>
    </row>
    <row r="635" spans="1:20" ht="12.75">
      <c r="A635" s="60"/>
      <c r="C635" s="60"/>
      <c r="E635" s="60"/>
      <c r="F635" s="60"/>
      <c r="K635" s="44"/>
      <c r="L635" s="44"/>
      <c r="M635" s="44"/>
      <c r="N635" s="44"/>
      <c r="O635" s="44"/>
      <c r="P635" s="44"/>
      <c r="Q635" s="44"/>
      <c r="R635" s="44"/>
      <c r="S635" s="44"/>
      <c r="T635" s="44"/>
    </row>
    <row r="636" spans="1:20" ht="12.75">
      <c r="A636" s="60"/>
      <c r="C636" s="60"/>
      <c r="E636" s="60"/>
      <c r="F636" s="60"/>
      <c r="K636" s="44"/>
      <c r="L636" s="44"/>
      <c r="M636" s="44"/>
      <c r="N636" s="44"/>
      <c r="O636" s="44"/>
      <c r="P636" s="44"/>
      <c r="Q636" s="44"/>
      <c r="R636" s="44"/>
      <c r="S636" s="44"/>
      <c r="T636" s="44"/>
    </row>
    <row r="637" spans="1:20" ht="12.75">
      <c r="A637" s="60"/>
      <c r="C637" s="60"/>
      <c r="E637" s="60"/>
      <c r="F637" s="60"/>
      <c r="K637" s="44"/>
      <c r="L637" s="44"/>
      <c r="M637" s="44"/>
      <c r="N637" s="44"/>
      <c r="O637" s="44"/>
      <c r="P637" s="44"/>
      <c r="Q637" s="44"/>
      <c r="R637" s="44"/>
      <c r="S637" s="44"/>
      <c r="T637" s="44"/>
    </row>
    <row r="638" spans="1:20" ht="12.75">
      <c r="A638" s="60"/>
      <c r="C638" s="60"/>
      <c r="E638" s="60"/>
      <c r="F638" s="60"/>
      <c r="K638" s="44"/>
      <c r="L638" s="44"/>
      <c r="M638" s="44"/>
      <c r="N638" s="44"/>
      <c r="O638" s="44"/>
      <c r="P638" s="44"/>
      <c r="Q638" s="44"/>
      <c r="R638" s="44"/>
      <c r="S638" s="44"/>
      <c r="T638" s="44"/>
    </row>
    <row r="639" spans="1:20" ht="12.75">
      <c r="A639" s="60"/>
      <c r="C639" s="60"/>
      <c r="E639" s="60"/>
      <c r="F639" s="60"/>
      <c r="K639" s="44"/>
      <c r="L639" s="44"/>
      <c r="M639" s="44"/>
      <c r="N639" s="44"/>
      <c r="O639" s="44"/>
      <c r="P639" s="44"/>
      <c r="Q639" s="44"/>
      <c r="R639" s="44"/>
      <c r="S639" s="44"/>
      <c r="T639" s="44"/>
    </row>
    <row r="640" spans="1:20" ht="12.75">
      <c r="A640" s="60"/>
      <c r="C640" s="60"/>
      <c r="E640" s="60"/>
      <c r="F640" s="60"/>
      <c r="K640" s="44"/>
      <c r="L640" s="44"/>
      <c r="M640" s="44"/>
      <c r="N640" s="44"/>
      <c r="O640" s="44"/>
      <c r="P640" s="44"/>
      <c r="Q640" s="44"/>
      <c r="R640" s="44"/>
      <c r="S640" s="44"/>
      <c r="T640" s="44"/>
    </row>
    <row r="641" spans="1:20" ht="12.75">
      <c r="A641" s="60"/>
      <c r="C641" s="60"/>
      <c r="E641" s="60"/>
      <c r="F641" s="60"/>
      <c r="K641" s="44"/>
      <c r="L641" s="44"/>
      <c r="M641" s="44"/>
      <c r="N641" s="44"/>
      <c r="O641" s="44"/>
      <c r="P641" s="44"/>
      <c r="Q641" s="44"/>
      <c r="R641" s="44"/>
      <c r="S641" s="44"/>
      <c r="T641" s="44"/>
    </row>
    <row r="642" spans="1:20" ht="12.75">
      <c r="A642" s="60"/>
      <c r="C642" s="60"/>
      <c r="E642" s="60"/>
      <c r="F642" s="60"/>
      <c r="K642" s="44"/>
      <c r="L642" s="44"/>
      <c r="M642" s="44"/>
      <c r="N642" s="44"/>
      <c r="O642" s="44"/>
      <c r="P642" s="44"/>
      <c r="Q642" s="44"/>
      <c r="R642" s="44"/>
      <c r="S642" s="44"/>
      <c r="T642" s="44"/>
    </row>
    <row r="643" spans="1:20" ht="12.75">
      <c r="A643" s="60"/>
      <c r="C643" s="60"/>
      <c r="E643" s="60"/>
      <c r="F643" s="60"/>
      <c r="K643" s="44"/>
      <c r="L643" s="44"/>
      <c r="M643" s="44"/>
      <c r="N643" s="44"/>
      <c r="O643" s="44"/>
      <c r="P643" s="44"/>
      <c r="Q643" s="44"/>
      <c r="R643" s="44"/>
      <c r="S643" s="44"/>
      <c r="T643" s="44"/>
    </row>
    <row r="644" spans="1:20" ht="12.75">
      <c r="A644" s="60"/>
      <c r="C644" s="60"/>
      <c r="E644" s="60"/>
      <c r="F644" s="60"/>
      <c r="K644" s="44"/>
      <c r="L644" s="44"/>
      <c r="M644" s="44"/>
      <c r="N644" s="44"/>
      <c r="O644" s="44"/>
      <c r="P644" s="44"/>
      <c r="Q644" s="44"/>
      <c r="R644" s="44"/>
      <c r="S644" s="44"/>
      <c r="T644" s="44"/>
    </row>
    <row r="645" spans="1:20" ht="12.75">
      <c r="A645" s="60"/>
      <c r="C645" s="60"/>
      <c r="E645" s="60"/>
      <c r="F645" s="60"/>
      <c r="K645" s="44"/>
      <c r="L645" s="44"/>
      <c r="M645" s="44"/>
      <c r="N645" s="44"/>
      <c r="O645" s="44"/>
      <c r="P645" s="44"/>
      <c r="Q645" s="44"/>
      <c r="R645" s="44"/>
      <c r="S645" s="44"/>
      <c r="T645" s="44"/>
    </row>
    <row r="646" spans="1:20" ht="12.75">
      <c r="A646" s="60"/>
      <c r="C646" s="60"/>
      <c r="E646" s="60"/>
      <c r="F646" s="60"/>
      <c r="K646" s="44"/>
      <c r="L646" s="44"/>
      <c r="M646" s="44"/>
      <c r="N646" s="44"/>
      <c r="O646" s="44"/>
      <c r="P646" s="44"/>
      <c r="Q646" s="44"/>
      <c r="R646" s="44"/>
      <c r="S646" s="44"/>
      <c r="T646" s="44"/>
    </row>
    <row r="647" spans="1:20" ht="12.75">
      <c r="A647" s="60"/>
      <c r="C647" s="60"/>
      <c r="E647" s="60"/>
      <c r="F647" s="60"/>
      <c r="K647" s="44"/>
      <c r="L647" s="44"/>
      <c r="M647" s="44"/>
      <c r="N647" s="44"/>
      <c r="O647" s="44"/>
      <c r="P647" s="44"/>
      <c r="Q647" s="44"/>
      <c r="R647" s="44"/>
      <c r="S647" s="44"/>
      <c r="T647" s="44"/>
    </row>
    <row r="648" spans="1:20" ht="12.75">
      <c r="A648" s="60"/>
      <c r="C648" s="60"/>
      <c r="E648" s="60"/>
      <c r="F648" s="60"/>
      <c r="K648" s="44"/>
      <c r="L648" s="44"/>
      <c r="M648" s="44"/>
      <c r="N648" s="44"/>
      <c r="O648" s="44"/>
      <c r="P648" s="44"/>
      <c r="Q648" s="44"/>
      <c r="R648" s="44"/>
      <c r="S648" s="44"/>
      <c r="T648" s="44"/>
    </row>
    <row r="649" spans="1:20" ht="12.75">
      <c r="A649" s="60"/>
      <c r="C649" s="60"/>
      <c r="E649" s="60"/>
      <c r="F649" s="60"/>
      <c r="K649" s="44"/>
      <c r="L649" s="44"/>
      <c r="M649" s="44"/>
      <c r="N649" s="44"/>
      <c r="O649" s="44"/>
      <c r="P649" s="44"/>
      <c r="Q649" s="44"/>
      <c r="R649" s="44"/>
      <c r="S649" s="44"/>
      <c r="T649" s="44"/>
    </row>
    <row r="650" spans="1:20" ht="12.75">
      <c r="A650" s="60"/>
      <c r="C650" s="60"/>
      <c r="E650" s="60"/>
      <c r="F650" s="60"/>
      <c r="K650" s="44"/>
      <c r="L650" s="44"/>
      <c r="M650" s="44"/>
      <c r="N650" s="44"/>
      <c r="O650" s="44"/>
      <c r="P650" s="44"/>
      <c r="Q650" s="44"/>
      <c r="R650" s="44"/>
      <c r="S650" s="44"/>
      <c r="T650" s="44"/>
    </row>
    <row r="651" spans="1:20" ht="12.75">
      <c r="A651" s="60"/>
      <c r="C651" s="60"/>
      <c r="E651" s="60"/>
      <c r="F651" s="60"/>
      <c r="K651" s="44"/>
      <c r="L651" s="44"/>
      <c r="M651" s="44"/>
      <c r="N651" s="44"/>
      <c r="O651" s="44"/>
      <c r="P651" s="44"/>
      <c r="Q651" s="44"/>
      <c r="R651" s="44"/>
      <c r="S651" s="44"/>
      <c r="T651" s="44"/>
    </row>
    <row r="652" spans="1:20" ht="12.75">
      <c r="A652" s="60"/>
      <c r="C652" s="60"/>
      <c r="E652" s="60"/>
      <c r="F652" s="60"/>
      <c r="K652" s="44"/>
      <c r="L652" s="44"/>
      <c r="M652" s="44"/>
      <c r="N652" s="44"/>
      <c r="O652" s="44"/>
      <c r="P652" s="44"/>
      <c r="Q652" s="44"/>
      <c r="R652" s="44"/>
      <c r="S652" s="44"/>
      <c r="T652" s="44"/>
    </row>
    <row r="653" spans="1:20" ht="12.75">
      <c r="A653" s="60"/>
      <c r="C653" s="60"/>
      <c r="E653" s="60"/>
      <c r="F653" s="60"/>
      <c r="K653" s="44"/>
      <c r="L653" s="44"/>
      <c r="M653" s="44"/>
      <c r="N653" s="44"/>
      <c r="O653" s="44"/>
      <c r="P653" s="44"/>
      <c r="Q653" s="44"/>
      <c r="R653" s="44"/>
      <c r="S653" s="44"/>
      <c r="T653" s="44"/>
    </row>
    <row r="654" spans="1:20" ht="12.75">
      <c r="A654" s="60"/>
      <c r="C654" s="60"/>
      <c r="E654" s="60"/>
      <c r="F654" s="60"/>
      <c r="K654" s="44"/>
      <c r="L654" s="44"/>
      <c r="M654" s="44"/>
      <c r="N654" s="44"/>
      <c r="O654" s="44"/>
      <c r="P654" s="44"/>
      <c r="Q654" s="44"/>
      <c r="R654" s="44"/>
      <c r="S654" s="44"/>
      <c r="T654" s="44"/>
    </row>
    <row r="655" spans="1:20" ht="12.75">
      <c r="A655" s="60"/>
      <c r="C655" s="60"/>
      <c r="E655" s="60"/>
      <c r="F655" s="60"/>
      <c r="K655" s="44"/>
      <c r="L655" s="44"/>
      <c r="M655" s="44"/>
      <c r="N655" s="44"/>
      <c r="O655" s="44"/>
      <c r="P655" s="44"/>
      <c r="Q655" s="44"/>
      <c r="R655" s="44"/>
      <c r="S655" s="44"/>
      <c r="T655" s="44"/>
    </row>
    <row r="656" spans="1:20" ht="12.75">
      <c r="A656" s="60"/>
      <c r="C656" s="60"/>
      <c r="E656" s="60"/>
      <c r="F656" s="60"/>
      <c r="K656" s="44"/>
      <c r="L656" s="44"/>
      <c r="M656" s="44"/>
      <c r="N656" s="44"/>
      <c r="O656" s="44"/>
      <c r="P656" s="44"/>
      <c r="Q656" s="44"/>
      <c r="R656" s="44"/>
      <c r="S656" s="44"/>
      <c r="T656" s="44"/>
    </row>
    <row r="657" spans="1:20" ht="12.75">
      <c r="A657" s="60"/>
      <c r="C657" s="60"/>
      <c r="E657" s="60"/>
      <c r="F657" s="60"/>
      <c r="K657" s="44"/>
      <c r="L657" s="44"/>
      <c r="M657" s="44"/>
      <c r="N657" s="44"/>
      <c r="O657" s="44"/>
      <c r="P657" s="44"/>
      <c r="Q657" s="44"/>
      <c r="R657" s="44"/>
      <c r="S657" s="44"/>
      <c r="T657" s="44"/>
    </row>
    <row r="658" spans="1:20" ht="12.75">
      <c r="A658" s="60"/>
      <c r="C658" s="60"/>
      <c r="E658" s="60"/>
      <c r="F658" s="60"/>
      <c r="K658" s="44"/>
      <c r="L658" s="44"/>
      <c r="M658" s="44"/>
      <c r="N658" s="44"/>
      <c r="O658" s="44"/>
      <c r="P658" s="44"/>
      <c r="Q658" s="44"/>
      <c r="R658" s="44"/>
      <c r="S658" s="44"/>
      <c r="T658" s="44"/>
    </row>
    <row r="659" spans="1:20" ht="12.75">
      <c r="A659" s="60"/>
      <c r="C659" s="60"/>
      <c r="E659" s="60"/>
      <c r="F659" s="60"/>
      <c r="K659" s="44"/>
      <c r="L659" s="44"/>
      <c r="M659" s="44"/>
      <c r="N659" s="44"/>
      <c r="O659" s="44"/>
      <c r="P659" s="44"/>
      <c r="Q659" s="44"/>
      <c r="R659" s="44"/>
      <c r="S659" s="44"/>
      <c r="T659" s="44"/>
    </row>
    <row r="660" spans="1:20" ht="12.75">
      <c r="A660" s="60"/>
      <c r="C660" s="60"/>
      <c r="E660" s="60"/>
      <c r="F660" s="60"/>
      <c r="K660" s="44"/>
      <c r="L660" s="44"/>
      <c r="M660" s="44"/>
      <c r="N660" s="44"/>
      <c r="O660" s="44"/>
      <c r="P660" s="44"/>
      <c r="Q660" s="44"/>
      <c r="R660" s="44"/>
      <c r="S660" s="44"/>
      <c r="T660" s="44"/>
    </row>
    <row r="661" spans="1:20" ht="12.75">
      <c r="A661" s="60"/>
      <c r="C661" s="60"/>
      <c r="E661" s="60"/>
      <c r="F661" s="60"/>
      <c r="K661" s="44"/>
      <c r="L661" s="44"/>
      <c r="M661" s="44"/>
      <c r="N661" s="44"/>
      <c r="O661" s="44"/>
      <c r="P661" s="44"/>
      <c r="Q661" s="44"/>
      <c r="R661" s="44"/>
      <c r="S661" s="44"/>
      <c r="T661" s="44"/>
    </row>
    <row r="662" spans="1:20" ht="12.75">
      <c r="A662" s="60"/>
      <c r="C662" s="60"/>
      <c r="E662" s="60"/>
      <c r="F662" s="60"/>
      <c r="K662" s="44"/>
      <c r="L662" s="44"/>
      <c r="M662" s="44"/>
      <c r="N662" s="44"/>
      <c r="O662" s="44"/>
      <c r="P662" s="44"/>
      <c r="Q662" s="44"/>
      <c r="R662" s="44"/>
      <c r="S662" s="44"/>
      <c r="T662" s="44"/>
    </row>
    <row r="663" spans="1:20" ht="12.75">
      <c r="A663" s="60"/>
      <c r="C663" s="60"/>
      <c r="E663" s="60"/>
      <c r="F663" s="60"/>
      <c r="K663" s="44"/>
      <c r="L663" s="44"/>
      <c r="M663" s="44"/>
      <c r="N663" s="44"/>
      <c r="O663" s="44"/>
      <c r="P663" s="44"/>
      <c r="Q663" s="44"/>
      <c r="R663" s="44"/>
      <c r="S663" s="44"/>
      <c r="T663" s="44"/>
    </row>
    <row r="664" spans="1:20" ht="12.75">
      <c r="A664" s="60"/>
      <c r="C664" s="60"/>
      <c r="E664" s="60"/>
      <c r="F664" s="60"/>
      <c r="K664" s="44"/>
      <c r="L664" s="44"/>
      <c r="M664" s="44"/>
      <c r="N664" s="44"/>
      <c r="O664" s="44"/>
      <c r="P664" s="44"/>
      <c r="Q664" s="44"/>
      <c r="R664" s="44"/>
      <c r="S664" s="44"/>
      <c r="T664" s="44"/>
    </row>
    <row r="665" spans="1:20" ht="12.75">
      <c r="A665" s="60"/>
      <c r="C665" s="60"/>
      <c r="E665" s="60"/>
      <c r="F665" s="60"/>
      <c r="K665" s="44"/>
      <c r="L665" s="44"/>
      <c r="M665" s="44"/>
      <c r="N665" s="44"/>
      <c r="O665" s="44"/>
      <c r="P665" s="44"/>
      <c r="Q665" s="44"/>
      <c r="R665" s="44"/>
      <c r="S665" s="44"/>
      <c r="T665" s="44"/>
    </row>
    <row r="666" spans="1:20" ht="12.75">
      <c r="A666" s="60"/>
      <c r="C666" s="60"/>
      <c r="E666" s="60"/>
      <c r="F666" s="60"/>
      <c r="K666" s="44"/>
      <c r="L666" s="44"/>
      <c r="M666" s="44"/>
      <c r="N666" s="44"/>
      <c r="O666" s="44"/>
      <c r="P666" s="44"/>
      <c r="Q666" s="44"/>
      <c r="R666" s="44"/>
      <c r="S666" s="44"/>
      <c r="T666" s="44"/>
    </row>
    <row r="667" spans="1:20" ht="12.75">
      <c r="A667" s="60"/>
      <c r="C667" s="60"/>
      <c r="E667" s="60"/>
      <c r="F667" s="60"/>
      <c r="K667" s="44"/>
      <c r="L667" s="44"/>
      <c r="M667" s="44"/>
      <c r="N667" s="44"/>
      <c r="O667" s="44"/>
      <c r="P667" s="44"/>
      <c r="Q667" s="44"/>
      <c r="R667" s="44"/>
      <c r="S667" s="44"/>
      <c r="T667" s="44"/>
    </row>
    <row r="668" spans="1:20" ht="12.75">
      <c r="A668" s="60"/>
      <c r="C668" s="60"/>
      <c r="E668" s="60"/>
      <c r="F668" s="60"/>
      <c r="K668" s="44"/>
      <c r="L668" s="44"/>
      <c r="M668" s="44"/>
      <c r="N668" s="44"/>
      <c r="O668" s="44"/>
      <c r="P668" s="44"/>
      <c r="Q668" s="44"/>
      <c r="R668" s="44"/>
      <c r="S668" s="44"/>
      <c r="T668" s="44"/>
    </row>
    <row r="669" spans="1:20" ht="12.75">
      <c r="A669" s="60"/>
      <c r="C669" s="60"/>
      <c r="E669" s="60"/>
      <c r="F669" s="60"/>
      <c r="K669" s="44"/>
      <c r="L669" s="44"/>
      <c r="M669" s="44"/>
      <c r="N669" s="44"/>
      <c r="O669" s="44"/>
      <c r="P669" s="44"/>
      <c r="Q669" s="44"/>
      <c r="R669" s="44"/>
      <c r="S669" s="44"/>
      <c r="T669" s="44"/>
    </row>
    <row r="670" spans="1:20" ht="12.75">
      <c r="A670" s="60"/>
      <c r="C670" s="60"/>
      <c r="E670" s="60"/>
      <c r="F670" s="60"/>
      <c r="K670" s="44"/>
      <c r="L670" s="44"/>
      <c r="M670" s="44"/>
      <c r="N670" s="44"/>
      <c r="O670" s="44"/>
      <c r="P670" s="44"/>
      <c r="Q670" s="44"/>
      <c r="R670" s="44"/>
      <c r="S670" s="44"/>
      <c r="T670" s="44"/>
    </row>
    <row r="671" spans="1:20" ht="12.75">
      <c r="A671" s="60"/>
      <c r="C671" s="60"/>
      <c r="E671" s="60"/>
      <c r="F671" s="60"/>
      <c r="K671" s="44"/>
      <c r="L671" s="44"/>
      <c r="M671" s="44"/>
      <c r="N671" s="44"/>
      <c r="O671" s="44"/>
      <c r="P671" s="44"/>
      <c r="Q671" s="44"/>
      <c r="R671" s="44"/>
      <c r="S671" s="44"/>
      <c r="T671" s="44"/>
    </row>
    <row r="672" spans="1:20" ht="12.75">
      <c r="A672" s="60"/>
      <c r="C672" s="60"/>
      <c r="E672" s="60"/>
      <c r="F672" s="60"/>
      <c r="K672" s="44"/>
      <c r="L672" s="44"/>
      <c r="M672" s="44"/>
      <c r="N672" s="44"/>
      <c r="O672" s="44"/>
      <c r="P672" s="44"/>
      <c r="Q672" s="44"/>
      <c r="R672" s="44"/>
      <c r="S672" s="44"/>
      <c r="T672" s="44"/>
    </row>
    <row r="673" spans="1:20" ht="12.75">
      <c r="A673" s="60"/>
      <c r="C673" s="60"/>
      <c r="E673" s="60"/>
      <c r="F673" s="60"/>
      <c r="K673" s="44"/>
      <c r="L673" s="44"/>
      <c r="M673" s="44"/>
      <c r="N673" s="44"/>
      <c r="O673" s="44"/>
      <c r="P673" s="44"/>
      <c r="Q673" s="44"/>
      <c r="R673" s="44"/>
      <c r="S673" s="44"/>
      <c r="T673" s="44"/>
    </row>
    <row r="674" spans="1:20" ht="12.75">
      <c r="A674" s="60"/>
      <c r="C674" s="60"/>
      <c r="E674" s="60"/>
      <c r="F674" s="60"/>
      <c r="K674" s="44"/>
      <c r="L674" s="44"/>
      <c r="M674" s="44"/>
      <c r="N674" s="44"/>
      <c r="O674" s="44"/>
      <c r="P674" s="44"/>
      <c r="Q674" s="44"/>
      <c r="R674" s="44"/>
      <c r="S674" s="44"/>
      <c r="T674" s="44"/>
    </row>
    <row r="675" spans="1:20" ht="12.75">
      <c r="A675" s="60"/>
      <c r="C675" s="60"/>
      <c r="E675" s="60"/>
      <c r="F675" s="60"/>
      <c r="K675" s="44"/>
      <c r="L675" s="44"/>
      <c r="M675" s="44"/>
      <c r="N675" s="44"/>
      <c r="O675" s="44"/>
      <c r="P675" s="44"/>
      <c r="Q675" s="44"/>
      <c r="R675" s="44"/>
      <c r="S675" s="44"/>
      <c r="T675" s="44"/>
    </row>
    <row r="676" spans="1:20" ht="12.75">
      <c r="A676" s="60"/>
      <c r="C676" s="60"/>
      <c r="E676" s="60"/>
      <c r="F676" s="60"/>
      <c r="K676" s="44"/>
      <c r="L676" s="44"/>
      <c r="M676" s="44"/>
      <c r="N676" s="44"/>
      <c r="O676" s="44"/>
      <c r="P676" s="44"/>
      <c r="Q676" s="44"/>
      <c r="R676" s="44"/>
      <c r="S676" s="44"/>
      <c r="T676" s="44"/>
    </row>
    <row r="677" spans="1:20" ht="12.75">
      <c r="A677" s="60"/>
      <c r="C677" s="60"/>
      <c r="E677" s="60"/>
      <c r="F677" s="60"/>
      <c r="K677" s="44"/>
      <c r="L677" s="44"/>
      <c r="M677" s="44"/>
      <c r="N677" s="44"/>
      <c r="O677" s="44"/>
      <c r="P677" s="44"/>
      <c r="Q677" s="44"/>
      <c r="R677" s="44"/>
      <c r="S677" s="44"/>
      <c r="T677" s="44"/>
    </row>
    <row r="678" spans="1:20" ht="12.75">
      <c r="A678" s="60"/>
      <c r="C678" s="60"/>
      <c r="E678" s="60"/>
      <c r="F678" s="60"/>
      <c r="K678" s="44"/>
      <c r="L678" s="44"/>
      <c r="M678" s="44"/>
      <c r="N678" s="44"/>
      <c r="O678" s="44"/>
      <c r="P678" s="44"/>
      <c r="Q678" s="44"/>
      <c r="R678" s="44"/>
      <c r="S678" s="44"/>
      <c r="T678" s="44"/>
    </row>
    <row r="679" spans="1:20" ht="12.75">
      <c r="A679" s="60"/>
      <c r="C679" s="60"/>
      <c r="E679" s="60"/>
      <c r="F679" s="60"/>
      <c r="K679" s="44"/>
      <c r="L679" s="44"/>
      <c r="M679" s="44"/>
      <c r="N679" s="44"/>
      <c r="O679" s="44"/>
      <c r="P679" s="44"/>
      <c r="Q679" s="44"/>
      <c r="R679" s="44"/>
      <c r="S679" s="44"/>
      <c r="T679" s="44"/>
    </row>
    <row r="680" spans="1:20" ht="12.75">
      <c r="A680" s="60"/>
      <c r="C680" s="60"/>
      <c r="E680" s="60"/>
      <c r="F680" s="60"/>
      <c r="K680" s="44"/>
      <c r="L680" s="44"/>
      <c r="M680" s="44"/>
      <c r="N680" s="44"/>
      <c r="O680" s="44"/>
      <c r="P680" s="44"/>
      <c r="Q680" s="44"/>
      <c r="R680" s="44"/>
      <c r="S680" s="44"/>
      <c r="T680" s="44"/>
    </row>
    <row r="681" spans="1:20" ht="12.75">
      <c r="A681" s="60"/>
      <c r="C681" s="60"/>
      <c r="E681" s="60"/>
      <c r="F681" s="60"/>
      <c r="K681" s="44"/>
      <c r="L681" s="44"/>
      <c r="M681" s="44"/>
      <c r="N681" s="44"/>
      <c r="O681" s="44"/>
      <c r="P681" s="44"/>
      <c r="Q681" s="44"/>
      <c r="R681" s="44"/>
      <c r="S681" s="44"/>
      <c r="T681" s="44"/>
    </row>
    <row r="682" spans="1:20" ht="12.75">
      <c r="A682" s="60"/>
      <c r="C682" s="60"/>
      <c r="E682" s="60"/>
      <c r="F682" s="60"/>
      <c r="K682" s="44"/>
      <c r="L682" s="44"/>
      <c r="M682" s="44"/>
      <c r="N682" s="44"/>
      <c r="O682" s="44"/>
      <c r="P682" s="44"/>
      <c r="Q682" s="44"/>
      <c r="R682" s="44"/>
      <c r="S682" s="44"/>
      <c r="T682" s="44"/>
    </row>
    <row r="683" spans="1:20" ht="12.75">
      <c r="A683" s="60"/>
      <c r="C683" s="60"/>
      <c r="E683" s="60"/>
      <c r="F683" s="60"/>
      <c r="K683" s="44"/>
      <c r="L683" s="44"/>
      <c r="M683" s="44"/>
      <c r="N683" s="44"/>
      <c r="O683" s="44"/>
      <c r="P683" s="44"/>
      <c r="Q683" s="44"/>
      <c r="R683" s="44"/>
      <c r="S683" s="44"/>
      <c r="T683" s="44"/>
    </row>
    <row r="684" spans="1:20" ht="12.75">
      <c r="A684" s="60"/>
      <c r="C684" s="60"/>
      <c r="E684" s="60"/>
      <c r="F684" s="60"/>
      <c r="K684" s="44"/>
      <c r="L684" s="44"/>
      <c r="M684" s="44"/>
      <c r="N684" s="44"/>
      <c r="O684" s="44"/>
      <c r="P684" s="44"/>
      <c r="Q684" s="44"/>
      <c r="R684" s="44"/>
      <c r="S684" s="44"/>
      <c r="T684" s="44"/>
    </row>
    <row r="685" spans="1:20" ht="12.75">
      <c r="A685" s="60"/>
      <c r="C685" s="60"/>
      <c r="E685" s="60"/>
      <c r="F685" s="60"/>
      <c r="K685" s="44"/>
      <c r="L685" s="44"/>
      <c r="M685" s="44"/>
      <c r="N685" s="44"/>
      <c r="O685" s="44"/>
      <c r="P685" s="44"/>
      <c r="Q685" s="44"/>
      <c r="R685" s="44"/>
      <c r="S685" s="44"/>
      <c r="T685" s="44"/>
    </row>
    <row r="686" spans="1:20" ht="12.75">
      <c r="A686" s="60"/>
      <c r="C686" s="60"/>
      <c r="E686" s="60"/>
      <c r="F686" s="60"/>
      <c r="K686" s="44"/>
      <c r="L686" s="44"/>
      <c r="M686" s="44"/>
      <c r="N686" s="44"/>
      <c r="O686" s="44"/>
      <c r="P686" s="44"/>
      <c r="Q686" s="44"/>
      <c r="R686" s="44"/>
      <c r="S686" s="44"/>
      <c r="T686" s="44"/>
    </row>
    <row r="687" spans="1:20" ht="12.75">
      <c r="A687" s="60"/>
      <c r="C687" s="60"/>
      <c r="E687" s="60"/>
      <c r="F687" s="60"/>
      <c r="K687" s="44"/>
      <c r="L687" s="44"/>
      <c r="M687" s="44"/>
      <c r="N687" s="44"/>
      <c r="O687" s="44"/>
      <c r="P687" s="44"/>
      <c r="Q687" s="44"/>
      <c r="R687" s="44"/>
      <c r="S687" s="44"/>
      <c r="T687" s="44"/>
    </row>
    <row r="688" spans="1:20" ht="12.75">
      <c r="A688" s="60"/>
      <c r="C688" s="60"/>
      <c r="E688" s="60"/>
      <c r="F688" s="60"/>
      <c r="K688" s="44"/>
      <c r="L688" s="44"/>
      <c r="M688" s="44"/>
      <c r="N688" s="44"/>
      <c r="O688" s="44"/>
      <c r="P688" s="44"/>
      <c r="Q688" s="44"/>
      <c r="R688" s="44"/>
      <c r="S688" s="44"/>
      <c r="T688" s="44"/>
    </row>
    <row r="689" spans="1:20" ht="12.75">
      <c r="A689" s="60"/>
      <c r="C689" s="60"/>
      <c r="E689" s="60"/>
      <c r="F689" s="60"/>
      <c r="K689" s="44"/>
      <c r="L689" s="44"/>
      <c r="M689" s="44"/>
      <c r="N689" s="44"/>
      <c r="O689" s="44"/>
      <c r="P689" s="44"/>
      <c r="Q689" s="44"/>
      <c r="R689" s="44"/>
      <c r="S689" s="44"/>
      <c r="T689" s="44"/>
    </row>
    <row r="690" spans="1:20" ht="12.75">
      <c r="A690" s="60"/>
      <c r="C690" s="60"/>
      <c r="E690" s="60"/>
      <c r="F690" s="60"/>
      <c r="K690" s="44"/>
      <c r="L690" s="44"/>
      <c r="M690" s="44"/>
      <c r="N690" s="44"/>
      <c r="O690" s="44"/>
      <c r="P690" s="44"/>
      <c r="Q690" s="44"/>
      <c r="R690" s="44"/>
      <c r="S690" s="44"/>
      <c r="T690" s="44"/>
    </row>
    <row r="691" spans="1:20" ht="12.75">
      <c r="A691" s="60"/>
      <c r="C691" s="60"/>
      <c r="E691" s="60"/>
      <c r="F691" s="60"/>
      <c r="K691" s="44"/>
      <c r="L691" s="44"/>
      <c r="M691" s="44"/>
      <c r="N691" s="44"/>
      <c r="O691" s="44"/>
      <c r="P691" s="44"/>
      <c r="Q691" s="44"/>
      <c r="R691" s="44"/>
      <c r="S691" s="44"/>
      <c r="T691" s="44"/>
    </row>
    <row r="692" spans="1:20" ht="12.75">
      <c r="A692" s="60"/>
      <c r="C692" s="60"/>
      <c r="E692" s="60"/>
      <c r="F692" s="60"/>
      <c r="K692" s="44"/>
      <c r="L692" s="44"/>
      <c r="M692" s="44"/>
      <c r="N692" s="44"/>
      <c r="O692" s="44"/>
      <c r="P692" s="44"/>
      <c r="Q692" s="44"/>
      <c r="R692" s="44"/>
      <c r="S692" s="44"/>
      <c r="T692" s="44"/>
    </row>
    <row r="693" spans="1:20" ht="12.75">
      <c r="A693" s="60"/>
      <c r="C693" s="60"/>
      <c r="E693" s="60"/>
      <c r="F693" s="60"/>
      <c r="K693" s="44"/>
      <c r="L693" s="44"/>
      <c r="M693" s="44"/>
      <c r="N693" s="44"/>
      <c r="O693" s="44"/>
      <c r="P693" s="44"/>
      <c r="Q693" s="44"/>
      <c r="R693" s="44"/>
      <c r="S693" s="44"/>
      <c r="T693" s="44"/>
    </row>
    <row r="694" spans="1:20" ht="12.75">
      <c r="A694" s="60"/>
      <c r="C694" s="60"/>
      <c r="E694" s="60"/>
      <c r="F694" s="60"/>
      <c r="K694" s="44"/>
      <c r="L694" s="44"/>
      <c r="M694" s="44"/>
      <c r="N694" s="44"/>
      <c r="O694" s="44"/>
      <c r="P694" s="44"/>
      <c r="Q694" s="44"/>
      <c r="R694" s="44"/>
      <c r="S694" s="44"/>
      <c r="T694" s="44"/>
    </row>
    <row r="695" spans="1:20" ht="12.75">
      <c r="A695" s="60"/>
      <c r="C695" s="60"/>
      <c r="E695" s="60"/>
      <c r="F695" s="60"/>
      <c r="K695" s="44"/>
      <c r="L695" s="44"/>
      <c r="M695" s="44"/>
      <c r="N695" s="44"/>
      <c r="O695" s="44"/>
      <c r="P695" s="44"/>
      <c r="Q695" s="44"/>
      <c r="R695" s="44"/>
      <c r="S695" s="44"/>
      <c r="T695" s="44"/>
    </row>
    <row r="696" spans="1:20" ht="12.75">
      <c r="A696" s="60"/>
      <c r="C696" s="60"/>
      <c r="E696" s="60"/>
      <c r="F696" s="60"/>
      <c r="K696" s="44"/>
      <c r="L696" s="44"/>
      <c r="M696" s="44"/>
      <c r="N696" s="44"/>
      <c r="O696" s="44"/>
      <c r="P696" s="44"/>
      <c r="Q696" s="44"/>
      <c r="R696" s="44"/>
      <c r="S696" s="44"/>
      <c r="T696" s="44"/>
    </row>
    <row r="697" spans="1:20" ht="12.75">
      <c r="A697" s="60"/>
      <c r="C697" s="60"/>
      <c r="E697" s="60"/>
      <c r="F697" s="60"/>
      <c r="K697" s="44"/>
      <c r="L697" s="44"/>
      <c r="M697" s="44"/>
      <c r="N697" s="44"/>
      <c r="O697" s="44"/>
      <c r="P697" s="44"/>
      <c r="Q697" s="44"/>
      <c r="R697" s="44"/>
      <c r="S697" s="44"/>
      <c r="T697" s="44"/>
    </row>
    <row r="698" spans="1:20" ht="12.75">
      <c r="A698" s="60"/>
      <c r="C698" s="60"/>
      <c r="E698" s="60"/>
      <c r="F698" s="60"/>
      <c r="K698" s="44"/>
      <c r="L698" s="44"/>
      <c r="M698" s="44"/>
      <c r="N698" s="44"/>
      <c r="O698" s="44"/>
      <c r="P698" s="44"/>
      <c r="Q698" s="44"/>
      <c r="R698" s="44"/>
      <c r="S698" s="44"/>
      <c r="T698" s="44"/>
    </row>
    <row r="699" spans="1:20" ht="12.75">
      <c r="A699" s="60"/>
      <c r="C699" s="60"/>
      <c r="E699" s="60"/>
      <c r="F699" s="60"/>
      <c r="K699" s="44"/>
      <c r="L699" s="44"/>
      <c r="M699" s="44"/>
      <c r="N699" s="44"/>
      <c r="O699" s="44"/>
      <c r="P699" s="44"/>
      <c r="Q699" s="44"/>
      <c r="R699" s="44"/>
      <c r="S699" s="44"/>
      <c r="T699" s="44"/>
    </row>
    <row r="700" spans="1:20" ht="12.75">
      <c r="A700" s="60"/>
      <c r="C700" s="60"/>
      <c r="E700" s="60"/>
      <c r="F700" s="60"/>
      <c r="K700" s="44"/>
      <c r="L700" s="44"/>
      <c r="M700" s="44"/>
      <c r="N700" s="44"/>
      <c r="O700" s="44"/>
      <c r="P700" s="44"/>
      <c r="Q700" s="44"/>
      <c r="R700" s="44"/>
      <c r="S700" s="44"/>
      <c r="T700" s="44"/>
    </row>
    <row r="701" spans="1:20" ht="12.75">
      <c r="A701" s="60"/>
      <c r="C701" s="60"/>
      <c r="E701" s="60"/>
      <c r="F701" s="60"/>
      <c r="K701" s="44"/>
      <c r="L701" s="44"/>
      <c r="M701" s="44"/>
      <c r="N701" s="44"/>
      <c r="O701" s="44"/>
      <c r="P701" s="44"/>
      <c r="Q701" s="44"/>
      <c r="R701" s="44"/>
      <c r="S701" s="44"/>
      <c r="T701" s="44"/>
    </row>
    <row r="702" spans="1:20" ht="12.75">
      <c r="A702" s="60"/>
      <c r="C702" s="60"/>
      <c r="E702" s="60"/>
      <c r="F702" s="60"/>
      <c r="K702" s="44"/>
      <c r="L702" s="44"/>
      <c r="M702" s="44"/>
      <c r="N702" s="44"/>
      <c r="O702" s="44"/>
      <c r="P702" s="44"/>
      <c r="Q702" s="44"/>
      <c r="R702" s="44"/>
      <c r="S702" s="44"/>
      <c r="T702" s="44"/>
    </row>
    <row r="703" spans="1:20" ht="12.75">
      <c r="A703" s="60"/>
      <c r="C703" s="60"/>
      <c r="E703" s="60"/>
      <c r="F703" s="60"/>
      <c r="K703" s="44"/>
      <c r="L703" s="44"/>
      <c r="M703" s="44"/>
      <c r="N703" s="44"/>
      <c r="O703" s="44"/>
      <c r="P703" s="44"/>
      <c r="Q703" s="44"/>
      <c r="R703" s="44"/>
      <c r="S703" s="44"/>
      <c r="T703" s="44"/>
    </row>
    <row r="704" spans="1:20" ht="12.75">
      <c r="A704" s="60"/>
      <c r="C704" s="60"/>
      <c r="E704" s="60"/>
      <c r="F704" s="60"/>
      <c r="K704" s="44"/>
      <c r="L704" s="44"/>
      <c r="M704" s="44"/>
      <c r="N704" s="44"/>
      <c r="O704" s="44"/>
      <c r="P704" s="44"/>
      <c r="Q704" s="44"/>
      <c r="R704" s="44"/>
      <c r="S704" s="44"/>
      <c r="T704" s="44"/>
    </row>
    <row r="705" spans="1:20" ht="12.75">
      <c r="A705" s="60"/>
      <c r="C705" s="60"/>
      <c r="E705" s="60"/>
      <c r="F705" s="60"/>
      <c r="K705" s="44"/>
      <c r="L705" s="44"/>
      <c r="M705" s="44"/>
      <c r="N705" s="44"/>
      <c r="O705" s="44"/>
      <c r="P705" s="44"/>
      <c r="Q705" s="44"/>
      <c r="R705" s="44"/>
      <c r="S705" s="44"/>
      <c r="T705" s="44"/>
    </row>
    <row r="706" spans="1:20" ht="12.75">
      <c r="A706" s="60"/>
      <c r="C706" s="60"/>
      <c r="E706" s="60"/>
      <c r="F706" s="60"/>
      <c r="K706" s="44"/>
      <c r="L706" s="44"/>
      <c r="M706" s="44"/>
      <c r="N706" s="44"/>
      <c r="O706" s="44"/>
      <c r="P706" s="44"/>
      <c r="Q706" s="44"/>
      <c r="R706" s="44"/>
      <c r="S706" s="44"/>
      <c r="T706" s="44"/>
    </row>
    <row r="707" spans="1:20" ht="12.75">
      <c r="A707" s="60"/>
      <c r="C707" s="60"/>
      <c r="E707" s="60"/>
      <c r="F707" s="60"/>
      <c r="K707" s="44"/>
      <c r="L707" s="44"/>
      <c r="M707" s="44"/>
      <c r="N707" s="44"/>
      <c r="O707" s="44"/>
      <c r="P707" s="44"/>
      <c r="Q707" s="44"/>
      <c r="R707" s="44"/>
      <c r="S707" s="44"/>
      <c r="T707" s="44"/>
    </row>
    <row r="708" spans="1:20" ht="12.75">
      <c r="A708" s="60"/>
      <c r="C708" s="60"/>
      <c r="E708" s="60"/>
      <c r="F708" s="60"/>
      <c r="K708" s="44"/>
      <c r="L708" s="44"/>
      <c r="M708" s="44"/>
      <c r="N708" s="44"/>
      <c r="O708" s="44"/>
      <c r="P708" s="44"/>
      <c r="Q708" s="44"/>
      <c r="R708" s="44"/>
      <c r="S708" s="44"/>
      <c r="T708" s="44"/>
    </row>
    <row r="709" spans="1:20" ht="12.75">
      <c r="A709" s="60"/>
      <c r="C709" s="60"/>
      <c r="E709" s="60"/>
      <c r="F709" s="60"/>
      <c r="K709" s="44"/>
      <c r="L709" s="44"/>
      <c r="M709" s="44"/>
      <c r="N709" s="44"/>
      <c r="O709" s="44"/>
      <c r="P709" s="44"/>
      <c r="Q709" s="44"/>
      <c r="R709" s="44"/>
      <c r="S709" s="44"/>
      <c r="T709" s="44"/>
    </row>
    <row r="710" spans="1:20" ht="12.75">
      <c r="A710" s="60"/>
      <c r="C710" s="60"/>
      <c r="E710" s="60"/>
      <c r="F710" s="60"/>
      <c r="K710" s="44"/>
      <c r="L710" s="44"/>
      <c r="M710" s="44"/>
      <c r="N710" s="44"/>
      <c r="O710" s="44"/>
      <c r="P710" s="44"/>
      <c r="Q710" s="44"/>
      <c r="R710" s="44"/>
      <c r="S710" s="44"/>
      <c r="T710" s="44"/>
    </row>
    <row r="711" spans="1:20" ht="12.75">
      <c r="A711" s="60"/>
      <c r="C711" s="60"/>
      <c r="E711" s="60"/>
      <c r="F711" s="60"/>
      <c r="K711" s="44"/>
      <c r="L711" s="44"/>
      <c r="M711" s="44"/>
      <c r="N711" s="44"/>
      <c r="O711" s="44"/>
      <c r="P711" s="44"/>
      <c r="Q711" s="44"/>
      <c r="R711" s="44"/>
      <c r="S711" s="44"/>
      <c r="T711" s="44"/>
    </row>
    <row r="712" spans="1:20" ht="12.75">
      <c r="A712" s="60"/>
      <c r="C712" s="60"/>
      <c r="E712" s="60"/>
      <c r="F712" s="60"/>
      <c r="K712" s="44"/>
      <c r="L712" s="44"/>
      <c r="M712" s="44"/>
      <c r="N712" s="44"/>
      <c r="O712" s="44"/>
      <c r="P712" s="44"/>
      <c r="Q712" s="44"/>
      <c r="R712" s="44"/>
      <c r="S712" s="44"/>
      <c r="T712" s="44"/>
    </row>
    <row r="713" spans="1:20" ht="12.75">
      <c r="A713" s="60"/>
      <c r="C713" s="60"/>
      <c r="E713" s="60"/>
      <c r="F713" s="60"/>
      <c r="K713" s="44"/>
      <c r="L713" s="44"/>
      <c r="M713" s="44"/>
      <c r="N713" s="44"/>
      <c r="O713" s="44"/>
      <c r="P713" s="44"/>
      <c r="Q713" s="44"/>
      <c r="R713" s="44"/>
      <c r="S713" s="44"/>
      <c r="T713" s="44"/>
    </row>
    <row r="714" spans="1:20" ht="12.75">
      <c r="A714" s="60"/>
      <c r="C714" s="60"/>
      <c r="E714" s="60"/>
      <c r="F714" s="60"/>
      <c r="K714" s="44"/>
      <c r="L714" s="44"/>
      <c r="M714" s="44"/>
      <c r="N714" s="44"/>
      <c r="O714" s="44"/>
      <c r="P714" s="44"/>
      <c r="Q714" s="44"/>
      <c r="R714" s="44"/>
      <c r="S714" s="44"/>
      <c r="T714" s="44"/>
    </row>
    <row r="715" spans="1:20" ht="12.75">
      <c r="A715" s="60"/>
      <c r="C715" s="60"/>
      <c r="E715" s="60"/>
      <c r="F715" s="60"/>
      <c r="K715" s="44"/>
      <c r="L715" s="44"/>
      <c r="M715" s="44"/>
      <c r="N715" s="44"/>
      <c r="O715" s="44"/>
      <c r="P715" s="44"/>
      <c r="Q715" s="44"/>
      <c r="R715" s="44"/>
      <c r="S715" s="44"/>
      <c r="T715" s="44"/>
    </row>
    <row r="716" spans="1:20" ht="12.75">
      <c r="A716" s="60"/>
      <c r="C716" s="60"/>
      <c r="E716" s="60"/>
      <c r="F716" s="60"/>
      <c r="K716" s="44"/>
      <c r="L716" s="44"/>
      <c r="M716" s="44"/>
      <c r="N716" s="44"/>
      <c r="O716" s="44"/>
      <c r="P716" s="44"/>
      <c r="Q716" s="44"/>
      <c r="R716" s="44"/>
      <c r="S716" s="44"/>
      <c r="T716" s="44"/>
    </row>
    <row r="717" spans="1:20" ht="12.75">
      <c r="A717" s="60"/>
      <c r="C717" s="60"/>
      <c r="E717" s="60"/>
      <c r="F717" s="60"/>
      <c r="K717" s="44"/>
      <c r="L717" s="44"/>
      <c r="M717" s="44"/>
      <c r="N717" s="44"/>
      <c r="O717" s="44"/>
      <c r="P717" s="44"/>
      <c r="Q717" s="44"/>
      <c r="R717" s="44"/>
      <c r="S717" s="44"/>
      <c r="T717" s="44"/>
    </row>
    <row r="718" spans="1:20" ht="12.75">
      <c r="A718" s="60"/>
      <c r="C718" s="60"/>
      <c r="E718" s="60"/>
      <c r="F718" s="60"/>
      <c r="K718" s="44"/>
      <c r="L718" s="44"/>
      <c r="M718" s="44"/>
      <c r="N718" s="44"/>
      <c r="O718" s="44"/>
      <c r="P718" s="44"/>
      <c r="Q718" s="44"/>
      <c r="R718" s="44"/>
      <c r="S718" s="44"/>
      <c r="T718" s="44"/>
    </row>
    <row r="719" spans="1:20" ht="12.75">
      <c r="A719" s="60"/>
      <c r="C719" s="60"/>
      <c r="E719" s="60"/>
      <c r="F719" s="60"/>
      <c r="K719" s="44"/>
      <c r="L719" s="44"/>
      <c r="M719" s="44"/>
      <c r="N719" s="44"/>
      <c r="O719" s="44"/>
      <c r="P719" s="44"/>
      <c r="Q719" s="44"/>
      <c r="R719" s="44"/>
      <c r="S719" s="44"/>
      <c r="T719" s="44"/>
    </row>
    <row r="720" spans="1:20" ht="12.75">
      <c r="A720" s="60"/>
      <c r="C720" s="60"/>
      <c r="E720" s="60"/>
      <c r="F720" s="60"/>
      <c r="K720" s="44"/>
      <c r="L720" s="44"/>
      <c r="M720" s="44"/>
      <c r="N720" s="44"/>
      <c r="O720" s="44"/>
      <c r="P720" s="44"/>
      <c r="Q720" s="44"/>
      <c r="R720" s="44"/>
      <c r="S720" s="44"/>
      <c r="T720" s="44"/>
    </row>
    <row r="721" spans="1:20" ht="12.75">
      <c r="A721" s="60"/>
      <c r="C721" s="60"/>
      <c r="E721" s="60"/>
      <c r="F721" s="60"/>
      <c r="K721" s="44"/>
      <c r="L721" s="44"/>
      <c r="M721" s="44"/>
      <c r="N721" s="44"/>
      <c r="O721" s="44"/>
      <c r="P721" s="44"/>
      <c r="Q721" s="44"/>
      <c r="R721" s="44"/>
      <c r="S721" s="44"/>
      <c r="T721" s="44"/>
    </row>
    <row r="722" spans="1:20" ht="12.75">
      <c r="A722" s="60"/>
      <c r="C722" s="60"/>
      <c r="E722" s="60"/>
      <c r="F722" s="60"/>
      <c r="K722" s="44"/>
      <c r="L722" s="44"/>
      <c r="M722" s="44"/>
      <c r="N722" s="44"/>
      <c r="O722" s="44"/>
      <c r="P722" s="44"/>
      <c r="Q722" s="44"/>
      <c r="R722" s="44"/>
      <c r="S722" s="44"/>
      <c r="T722" s="44"/>
    </row>
    <row r="723" spans="1:20" ht="12.75">
      <c r="A723" s="60"/>
      <c r="C723" s="60"/>
      <c r="E723" s="60"/>
      <c r="F723" s="60"/>
      <c r="K723" s="44"/>
      <c r="L723" s="44"/>
      <c r="M723" s="44"/>
      <c r="N723" s="44"/>
      <c r="O723" s="44"/>
      <c r="P723" s="44"/>
      <c r="Q723" s="44"/>
      <c r="R723" s="44"/>
      <c r="S723" s="44"/>
      <c r="T723" s="44"/>
    </row>
    <row r="724" spans="1:20" ht="12.75">
      <c r="A724" s="60"/>
      <c r="C724" s="60"/>
      <c r="E724" s="60"/>
      <c r="F724" s="60"/>
      <c r="K724" s="44"/>
      <c r="L724" s="44"/>
      <c r="M724" s="44"/>
      <c r="N724" s="44"/>
      <c r="O724" s="44"/>
      <c r="P724" s="44"/>
      <c r="Q724" s="44"/>
      <c r="R724" s="44"/>
      <c r="S724" s="44"/>
      <c r="T724" s="44"/>
    </row>
    <row r="725" spans="1:20" ht="12.75">
      <c r="A725" s="60"/>
      <c r="C725" s="60"/>
      <c r="E725" s="60"/>
      <c r="F725" s="60"/>
      <c r="K725" s="44"/>
      <c r="L725" s="44"/>
      <c r="M725" s="44"/>
      <c r="N725" s="44"/>
      <c r="O725" s="44"/>
      <c r="P725" s="44"/>
      <c r="Q725" s="44"/>
      <c r="R725" s="44"/>
      <c r="S725" s="44"/>
      <c r="T725" s="44"/>
    </row>
    <row r="726" spans="1:20" ht="12.75">
      <c r="A726" s="60"/>
      <c r="C726" s="60"/>
      <c r="E726" s="60"/>
      <c r="F726" s="60"/>
      <c r="K726" s="44"/>
      <c r="L726" s="44"/>
      <c r="M726" s="44"/>
      <c r="N726" s="44"/>
      <c r="O726" s="44"/>
      <c r="P726" s="44"/>
      <c r="Q726" s="44"/>
      <c r="R726" s="44"/>
      <c r="S726" s="44"/>
      <c r="T726" s="44"/>
    </row>
    <row r="727" spans="1:20" ht="12.75">
      <c r="A727" s="60"/>
      <c r="C727" s="60"/>
      <c r="E727" s="60"/>
      <c r="F727" s="60"/>
      <c r="K727" s="44"/>
      <c r="L727" s="44"/>
      <c r="M727" s="44"/>
      <c r="N727" s="44"/>
      <c r="O727" s="44"/>
      <c r="P727" s="44"/>
      <c r="Q727" s="44"/>
      <c r="R727" s="44"/>
      <c r="S727" s="44"/>
      <c r="T727" s="44"/>
    </row>
    <row r="728" spans="1:20" ht="12.75">
      <c r="A728" s="60"/>
      <c r="C728" s="60"/>
      <c r="E728" s="60"/>
      <c r="F728" s="60"/>
      <c r="K728" s="44"/>
      <c r="L728" s="44"/>
      <c r="M728" s="44"/>
      <c r="N728" s="44"/>
      <c r="O728" s="44"/>
      <c r="P728" s="44"/>
      <c r="Q728" s="44"/>
      <c r="R728" s="44"/>
      <c r="S728" s="44"/>
      <c r="T728" s="44"/>
    </row>
    <row r="729" spans="1:20" ht="12.75">
      <c r="A729" s="60"/>
      <c r="C729" s="60"/>
      <c r="E729" s="60"/>
      <c r="F729" s="60"/>
      <c r="K729" s="44"/>
      <c r="L729" s="44"/>
      <c r="M729" s="44"/>
      <c r="N729" s="44"/>
      <c r="O729" s="44"/>
      <c r="P729" s="44"/>
      <c r="Q729" s="44"/>
      <c r="R729" s="44"/>
      <c r="S729" s="44"/>
      <c r="T729" s="44"/>
    </row>
    <row r="730" spans="1:20" ht="12.75">
      <c r="A730" s="60"/>
      <c r="C730" s="60"/>
      <c r="E730" s="60"/>
      <c r="F730" s="60"/>
      <c r="K730" s="44"/>
      <c r="L730" s="44"/>
      <c r="M730" s="44"/>
      <c r="N730" s="44"/>
      <c r="O730" s="44"/>
      <c r="P730" s="44"/>
      <c r="Q730" s="44"/>
      <c r="R730" s="44"/>
      <c r="S730" s="44"/>
      <c r="T730" s="44"/>
    </row>
    <row r="731" spans="1:20" ht="12.75">
      <c r="A731" s="60"/>
      <c r="C731" s="60"/>
      <c r="E731" s="60"/>
      <c r="F731" s="60"/>
      <c r="K731" s="44"/>
      <c r="L731" s="44"/>
      <c r="M731" s="44"/>
      <c r="N731" s="44"/>
      <c r="O731" s="44"/>
      <c r="P731" s="44"/>
      <c r="Q731" s="44"/>
      <c r="R731" s="44"/>
      <c r="S731" s="44"/>
      <c r="T731" s="44"/>
    </row>
    <row r="732" spans="1:20" ht="12.75">
      <c r="A732" s="60"/>
      <c r="C732" s="60"/>
      <c r="E732" s="60"/>
      <c r="F732" s="60"/>
      <c r="K732" s="44"/>
      <c r="L732" s="44"/>
      <c r="M732" s="44"/>
      <c r="N732" s="44"/>
      <c r="O732" s="44"/>
      <c r="P732" s="44"/>
      <c r="Q732" s="44"/>
      <c r="R732" s="44"/>
      <c r="S732" s="44"/>
      <c r="T732" s="44"/>
    </row>
    <row r="733" spans="1:20" ht="12.75">
      <c r="A733" s="60"/>
      <c r="C733" s="60"/>
      <c r="E733" s="60"/>
      <c r="F733" s="60"/>
      <c r="K733" s="44"/>
      <c r="L733" s="44"/>
      <c r="M733" s="44"/>
      <c r="N733" s="44"/>
      <c r="O733" s="44"/>
      <c r="P733" s="44"/>
      <c r="Q733" s="44"/>
      <c r="R733" s="44"/>
      <c r="S733" s="44"/>
      <c r="T733" s="44"/>
    </row>
    <row r="734" spans="1:20" ht="12.75">
      <c r="A734" s="60"/>
      <c r="C734" s="60"/>
      <c r="E734" s="60"/>
      <c r="F734" s="60"/>
      <c r="K734" s="44"/>
      <c r="L734" s="44"/>
      <c r="M734" s="44"/>
      <c r="N734" s="44"/>
      <c r="O734" s="44"/>
      <c r="P734" s="44"/>
      <c r="Q734" s="44"/>
      <c r="R734" s="44"/>
      <c r="S734" s="44"/>
      <c r="T734" s="44"/>
    </row>
    <row r="735" spans="1:20" ht="12.75">
      <c r="A735" s="60"/>
      <c r="C735" s="60"/>
      <c r="E735" s="60"/>
      <c r="F735" s="60"/>
      <c r="K735" s="44"/>
      <c r="L735" s="44"/>
      <c r="M735" s="44"/>
      <c r="N735" s="44"/>
      <c r="O735" s="44"/>
      <c r="P735" s="44"/>
      <c r="Q735" s="44"/>
      <c r="R735" s="44"/>
      <c r="S735" s="44"/>
      <c r="T735" s="44"/>
    </row>
    <row r="736" spans="1:20" ht="12.75">
      <c r="A736" s="60"/>
      <c r="C736" s="60"/>
      <c r="E736" s="60"/>
      <c r="F736" s="60"/>
      <c r="K736" s="44"/>
      <c r="L736" s="44"/>
      <c r="M736" s="44"/>
      <c r="N736" s="44"/>
      <c r="O736" s="44"/>
      <c r="P736" s="44"/>
      <c r="Q736" s="44"/>
      <c r="R736" s="44"/>
      <c r="S736" s="44"/>
      <c r="T736" s="44"/>
    </row>
    <row r="737" spans="1:20" ht="12.75">
      <c r="A737" s="60"/>
      <c r="C737" s="60"/>
      <c r="E737" s="60"/>
      <c r="F737" s="60"/>
      <c r="K737" s="44"/>
      <c r="L737" s="44"/>
      <c r="M737" s="44"/>
      <c r="N737" s="44"/>
      <c r="O737" s="44"/>
      <c r="P737" s="44"/>
      <c r="Q737" s="44"/>
      <c r="R737" s="44"/>
      <c r="S737" s="44"/>
      <c r="T737" s="44"/>
    </row>
    <row r="738" spans="1:20" ht="12.75">
      <c r="A738" s="60"/>
      <c r="C738" s="60"/>
      <c r="E738" s="60"/>
      <c r="F738" s="60"/>
      <c r="K738" s="44"/>
      <c r="L738" s="44"/>
      <c r="M738" s="44"/>
      <c r="N738" s="44"/>
      <c r="O738" s="44"/>
      <c r="P738" s="44"/>
      <c r="Q738" s="44"/>
      <c r="R738" s="44"/>
      <c r="S738" s="44"/>
      <c r="T738" s="44"/>
    </row>
    <row r="739" spans="1:20" ht="12.75">
      <c r="A739" s="60"/>
      <c r="C739" s="60"/>
      <c r="E739" s="60"/>
      <c r="F739" s="60"/>
      <c r="K739" s="44"/>
      <c r="L739" s="44"/>
      <c r="M739" s="44"/>
      <c r="N739" s="44"/>
      <c r="O739" s="44"/>
      <c r="P739" s="44"/>
      <c r="Q739" s="44"/>
      <c r="R739" s="44"/>
      <c r="S739" s="44"/>
      <c r="T739" s="44"/>
    </row>
    <row r="740" spans="1:20" ht="12.75">
      <c r="A740" s="60"/>
      <c r="C740" s="60"/>
      <c r="E740" s="60"/>
      <c r="F740" s="60"/>
      <c r="K740" s="44"/>
      <c r="L740" s="44"/>
      <c r="M740" s="44"/>
      <c r="N740" s="44"/>
      <c r="O740" s="44"/>
      <c r="P740" s="44"/>
      <c r="Q740" s="44"/>
      <c r="R740" s="44"/>
      <c r="S740" s="44"/>
      <c r="T740" s="44"/>
    </row>
    <row r="741" spans="1:20" ht="12.75">
      <c r="A741" s="60"/>
      <c r="C741" s="60"/>
      <c r="E741" s="60"/>
      <c r="F741" s="60"/>
      <c r="K741" s="44"/>
      <c r="L741" s="44"/>
      <c r="M741" s="44"/>
      <c r="N741" s="44"/>
      <c r="O741" s="44"/>
      <c r="P741" s="44"/>
      <c r="Q741" s="44"/>
      <c r="R741" s="44"/>
      <c r="S741" s="44"/>
      <c r="T741" s="44"/>
    </row>
    <row r="742" spans="1:20" ht="12.75">
      <c r="A742" s="60"/>
      <c r="C742" s="60"/>
      <c r="E742" s="60"/>
      <c r="F742" s="60"/>
      <c r="K742" s="44"/>
      <c r="L742" s="44"/>
      <c r="M742" s="44"/>
      <c r="N742" s="44"/>
      <c r="O742" s="44"/>
      <c r="P742" s="44"/>
      <c r="Q742" s="44"/>
      <c r="R742" s="44"/>
      <c r="S742" s="44"/>
      <c r="T742" s="44"/>
    </row>
    <row r="743" spans="1:20" ht="12.75">
      <c r="A743" s="60"/>
      <c r="C743" s="60"/>
      <c r="E743" s="60"/>
      <c r="F743" s="60"/>
      <c r="K743" s="44"/>
      <c r="L743" s="44"/>
      <c r="M743" s="44"/>
      <c r="N743" s="44"/>
      <c r="O743" s="44"/>
      <c r="P743" s="44"/>
      <c r="Q743" s="44"/>
      <c r="R743" s="44"/>
      <c r="S743" s="44"/>
      <c r="T743" s="44"/>
    </row>
    <row r="744" spans="1:20" ht="12.75">
      <c r="A744" s="60"/>
      <c r="C744" s="60"/>
      <c r="E744" s="60"/>
      <c r="F744" s="60"/>
      <c r="K744" s="44"/>
      <c r="L744" s="44"/>
      <c r="M744" s="44"/>
      <c r="N744" s="44"/>
      <c r="O744" s="44"/>
      <c r="P744" s="44"/>
      <c r="Q744" s="44"/>
      <c r="R744" s="44"/>
      <c r="S744" s="44"/>
      <c r="T744" s="44"/>
    </row>
    <row r="745" spans="1:20" ht="12.75">
      <c r="A745" s="60"/>
      <c r="C745" s="60"/>
      <c r="E745" s="60"/>
      <c r="F745" s="60"/>
      <c r="K745" s="44"/>
      <c r="L745" s="44"/>
      <c r="M745" s="44"/>
      <c r="N745" s="44"/>
      <c r="O745" s="44"/>
      <c r="P745" s="44"/>
      <c r="Q745" s="44"/>
      <c r="R745" s="44"/>
      <c r="S745" s="44"/>
      <c r="T745" s="44"/>
    </row>
    <row r="746" spans="1:20" ht="12.75">
      <c r="A746" s="60"/>
      <c r="C746" s="60"/>
      <c r="E746" s="60"/>
      <c r="F746" s="60"/>
      <c r="K746" s="44"/>
      <c r="L746" s="44"/>
      <c r="M746" s="44"/>
      <c r="N746" s="44"/>
      <c r="O746" s="44"/>
      <c r="P746" s="44"/>
      <c r="Q746" s="44"/>
      <c r="R746" s="44"/>
      <c r="S746" s="44"/>
      <c r="T746" s="44"/>
    </row>
    <row r="747" spans="1:20" ht="12.75">
      <c r="A747" s="60"/>
      <c r="C747" s="60"/>
      <c r="E747" s="60"/>
      <c r="F747" s="60"/>
      <c r="K747" s="44"/>
      <c r="L747" s="44"/>
      <c r="M747" s="44"/>
      <c r="N747" s="44"/>
      <c r="O747" s="44"/>
      <c r="P747" s="44"/>
      <c r="Q747" s="44"/>
      <c r="R747" s="44"/>
      <c r="S747" s="44"/>
      <c r="T747" s="44"/>
    </row>
    <row r="748" spans="1:20" ht="12.75">
      <c r="A748" s="60"/>
      <c r="C748" s="60"/>
      <c r="E748" s="60"/>
      <c r="F748" s="60"/>
      <c r="K748" s="44"/>
      <c r="L748" s="44"/>
      <c r="M748" s="44"/>
      <c r="N748" s="44"/>
      <c r="O748" s="44"/>
      <c r="P748" s="44"/>
      <c r="Q748" s="44"/>
      <c r="R748" s="44"/>
      <c r="S748" s="44"/>
      <c r="T748" s="44"/>
    </row>
    <row r="749" spans="1:20" ht="12.75">
      <c r="A749" s="60"/>
      <c r="C749" s="60"/>
      <c r="E749" s="60"/>
      <c r="F749" s="60"/>
      <c r="K749" s="44"/>
      <c r="L749" s="44"/>
      <c r="M749" s="44"/>
      <c r="N749" s="44"/>
      <c r="O749" s="44"/>
      <c r="P749" s="44"/>
      <c r="Q749" s="44"/>
      <c r="R749" s="44"/>
      <c r="S749" s="44"/>
      <c r="T749" s="44"/>
    </row>
    <row r="750" spans="1:20" ht="12.75">
      <c r="A750" s="60"/>
      <c r="C750" s="60"/>
      <c r="E750" s="60"/>
      <c r="F750" s="60"/>
      <c r="K750" s="44"/>
      <c r="L750" s="44"/>
      <c r="M750" s="44"/>
      <c r="N750" s="44"/>
      <c r="O750" s="44"/>
      <c r="P750" s="44"/>
      <c r="Q750" s="44"/>
      <c r="R750" s="44"/>
      <c r="S750" s="44"/>
      <c r="T750" s="44"/>
    </row>
    <row r="751" spans="1:20" ht="12.75">
      <c r="A751" s="60"/>
      <c r="C751" s="60"/>
      <c r="E751" s="60"/>
      <c r="F751" s="60"/>
      <c r="K751" s="44"/>
      <c r="L751" s="44"/>
      <c r="M751" s="44"/>
      <c r="N751" s="44"/>
      <c r="O751" s="44"/>
      <c r="P751" s="44"/>
      <c r="Q751" s="44"/>
      <c r="R751" s="44"/>
      <c r="S751" s="44"/>
      <c r="T751" s="44"/>
    </row>
    <row r="752" spans="1:20" ht="12.75">
      <c r="A752" s="60"/>
      <c r="C752" s="60"/>
      <c r="E752" s="60"/>
      <c r="F752" s="60"/>
      <c r="K752" s="44"/>
      <c r="L752" s="44"/>
      <c r="M752" s="44"/>
      <c r="N752" s="44"/>
      <c r="O752" s="44"/>
      <c r="P752" s="44"/>
      <c r="Q752" s="44"/>
      <c r="R752" s="44"/>
      <c r="S752" s="44"/>
      <c r="T752" s="44"/>
    </row>
    <row r="753" spans="1:20" ht="12.75">
      <c r="A753" s="60"/>
      <c r="C753" s="60"/>
      <c r="E753" s="60"/>
      <c r="F753" s="60"/>
      <c r="K753" s="44"/>
      <c r="L753" s="44"/>
      <c r="M753" s="44"/>
      <c r="N753" s="44"/>
      <c r="O753" s="44"/>
      <c r="P753" s="44"/>
      <c r="Q753" s="44"/>
      <c r="R753" s="44"/>
      <c r="S753" s="44"/>
      <c r="T753" s="44"/>
    </row>
    <row r="754" spans="1:20" ht="12.75">
      <c r="A754" s="60"/>
      <c r="C754" s="60"/>
      <c r="E754" s="60"/>
      <c r="F754" s="60"/>
      <c r="K754" s="44"/>
      <c r="L754" s="44"/>
      <c r="M754" s="44"/>
      <c r="N754" s="44"/>
      <c r="O754" s="44"/>
      <c r="P754" s="44"/>
      <c r="Q754" s="44"/>
      <c r="R754" s="44"/>
      <c r="S754" s="44"/>
      <c r="T754" s="44"/>
    </row>
    <row r="755" spans="1:20" ht="12.75">
      <c r="A755" s="60"/>
      <c r="C755" s="60"/>
      <c r="E755" s="60"/>
      <c r="F755" s="60"/>
      <c r="K755" s="44"/>
      <c r="L755" s="44"/>
      <c r="M755" s="44"/>
      <c r="N755" s="44"/>
      <c r="O755" s="44"/>
      <c r="P755" s="44"/>
      <c r="Q755" s="44"/>
      <c r="R755" s="44"/>
      <c r="S755" s="44"/>
      <c r="T755" s="44"/>
    </row>
    <row r="756" spans="1:20" ht="12.75">
      <c r="A756" s="60"/>
      <c r="C756" s="60"/>
      <c r="E756" s="60"/>
      <c r="F756" s="60"/>
      <c r="K756" s="44"/>
      <c r="L756" s="44"/>
      <c r="M756" s="44"/>
      <c r="N756" s="44"/>
      <c r="O756" s="44"/>
      <c r="P756" s="44"/>
      <c r="Q756" s="44"/>
      <c r="R756" s="44"/>
      <c r="S756" s="44"/>
      <c r="T756" s="44"/>
    </row>
    <row r="757" spans="1:20" ht="12.75">
      <c r="A757" s="60"/>
      <c r="C757" s="60"/>
      <c r="E757" s="60"/>
      <c r="F757" s="60"/>
      <c r="K757" s="44"/>
      <c r="L757" s="44"/>
      <c r="M757" s="44"/>
      <c r="N757" s="44"/>
      <c r="O757" s="44"/>
      <c r="P757" s="44"/>
      <c r="Q757" s="44"/>
      <c r="R757" s="44"/>
      <c r="S757" s="44"/>
      <c r="T757" s="44"/>
    </row>
    <row r="758" spans="1:20" ht="12.75">
      <c r="A758" s="60"/>
      <c r="C758" s="60"/>
      <c r="E758" s="60"/>
      <c r="F758" s="60"/>
      <c r="K758" s="44"/>
      <c r="L758" s="44"/>
      <c r="M758" s="44"/>
      <c r="N758" s="44"/>
      <c r="O758" s="44"/>
      <c r="P758" s="44"/>
      <c r="Q758" s="44"/>
      <c r="R758" s="44"/>
      <c r="S758" s="44"/>
      <c r="T758" s="44"/>
    </row>
    <row r="759" spans="1:20" ht="12.75">
      <c r="A759" s="60"/>
      <c r="C759" s="60"/>
      <c r="E759" s="60"/>
      <c r="F759" s="60"/>
      <c r="K759" s="44"/>
      <c r="L759" s="44"/>
      <c r="M759" s="44"/>
      <c r="N759" s="44"/>
      <c r="O759" s="44"/>
      <c r="P759" s="44"/>
      <c r="Q759" s="44"/>
      <c r="R759" s="44"/>
      <c r="S759" s="44"/>
      <c r="T759" s="44"/>
    </row>
    <row r="760" spans="1:20" ht="12.75">
      <c r="A760" s="60"/>
      <c r="C760" s="60"/>
      <c r="E760" s="60"/>
      <c r="F760" s="60"/>
      <c r="K760" s="44"/>
      <c r="L760" s="44"/>
      <c r="M760" s="44"/>
      <c r="N760" s="44"/>
      <c r="O760" s="44"/>
      <c r="P760" s="44"/>
      <c r="Q760" s="44"/>
      <c r="R760" s="44"/>
      <c r="S760" s="44"/>
      <c r="T760" s="44"/>
    </row>
    <row r="761" spans="1:20" ht="12.75">
      <c r="A761" s="60"/>
      <c r="C761" s="60"/>
      <c r="E761" s="60"/>
      <c r="F761" s="60"/>
      <c r="K761" s="44"/>
      <c r="L761" s="44"/>
      <c r="M761" s="44"/>
      <c r="N761" s="44"/>
      <c r="O761" s="44"/>
      <c r="P761" s="44"/>
      <c r="Q761" s="44"/>
      <c r="R761" s="44"/>
      <c r="S761" s="44"/>
      <c r="T761" s="44"/>
    </row>
    <row r="762" spans="1:20" ht="12.75">
      <c r="A762" s="60"/>
      <c r="C762" s="60"/>
      <c r="E762" s="60"/>
      <c r="F762" s="60"/>
      <c r="K762" s="44"/>
      <c r="L762" s="44"/>
      <c r="M762" s="44"/>
      <c r="N762" s="44"/>
      <c r="O762" s="44"/>
      <c r="P762" s="44"/>
      <c r="Q762" s="44"/>
      <c r="R762" s="44"/>
      <c r="S762" s="44"/>
      <c r="T762" s="44"/>
    </row>
    <row r="763" spans="1:20" ht="12.75">
      <c r="A763" s="60"/>
      <c r="C763" s="60"/>
      <c r="E763" s="60"/>
      <c r="F763" s="60"/>
      <c r="K763" s="44"/>
      <c r="L763" s="44"/>
      <c r="M763" s="44"/>
      <c r="N763" s="44"/>
      <c r="O763" s="44"/>
      <c r="P763" s="44"/>
      <c r="Q763" s="44"/>
      <c r="R763" s="44"/>
      <c r="S763" s="44"/>
      <c r="T763" s="44"/>
    </row>
    <row r="764" spans="1:20" ht="12.75">
      <c r="A764" s="60"/>
      <c r="C764" s="60"/>
      <c r="E764" s="60"/>
      <c r="F764" s="60"/>
      <c r="K764" s="44"/>
      <c r="L764" s="44"/>
      <c r="M764" s="44"/>
      <c r="N764" s="44"/>
      <c r="O764" s="44"/>
      <c r="P764" s="44"/>
      <c r="Q764" s="44"/>
      <c r="R764" s="44"/>
      <c r="S764" s="44"/>
      <c r="T764" s="44"/>
    </row>
    <row r="765" spans="1:20" ht="12.75">
      <c r="A765" s="60"/>
      <c r="C765" s="60"/>
      <c r="E765" s="60"/>
      <c r="F765" s="60"/>
      <c r="K765" s="44"/>
      <c r="L765" s="44"/>
      <c r="M765" s="44"/>
      <c r="N765" s="44"/>
      <c r="O765" s="44"/>
      <c r="P765" s="44"/>
      <c r="Q765" s="44"/>
      <c r="R765" s="44"/>
      <c r="S765" s="44"/>
      <c r="T765" s="44"/>
    </row>
    <row r="766" spans="1:20" ht="12.75">
      <c r="A766" s="60"/>
      <c r="C766" s="60"/>
      <c r="E766" s="60"/>
      <c r="F766" s="60"/>
      <c r="K766" s="44"/>
      <c r="L766" s="44"/>
      <c r="M766" s="44"/>
      <c r="N766" s="44"/>
      <c r="O766" s="44"/>
      <c r="P766" s="44"/>
      <c r="Q766" s="44"/>
      <c r="R766" s="44"/>
      <c r="S766" s="44"/>
      <c r="T766" s="44"/>
    </row>
    <row r="767" spans="1:20" ht="12.75">
      <c r="A767" s="60"/>
      <c r="C767" s="60"/>
      <c r="E767" s="60"/>
      <c r="F767" s="60"/>
      <c r="K767" s="44"/>
      <c r="L767" s="44"/>
      <c r="M767" s="44"/>
      <c r="N767" s="44"/>
      <c r="O767" s="44"/>
      <c r="P767" s="44"/>
      <c r="Q767" s="44"/>
      <c r="R767" s="44"/>
      <c r="S767" s="44"/>
      <c r="T767" s="44"/>
    </row>
    <row r="768" spans="1:20" ht="12.75">
      <c r="A768" s="60"/>
      <c r="C768" s="60"/>
      <c r="E768" s="60"/>
      <c r="F768" s="60"/>
      <c r="K768" s="44"/>
      <c r="L768" s="44"/>
      <c r="M768" s="44"/>
      <c r="N768" s="44"/>
      <c r="O768" s="44"/>
      <c r="P768" s="44"/>
      <c r="Q768" s="44"/>
      <c r="R768" s="44"/>
      <c r="S768" s="44"/>
      <c r="T768" s="44"/>
    </row>
    <row r="769" spans="1:20" ht="12.75">
      <c r="A769" s="60"/>
      <c r="C769" s="60"/>
      <c r="E769" s="60"/>
      <c r="F769" s="60"/>
      <c r="K769" s="44"/>
      <c r="L769" s="44"/>
      <c r="M769" s="44"/>
      <c r="N769" s="44"/>
      <c r="O769" s="44"/>
      <c r="P769" s="44"/>
      <c r="Q769" s="44"/>
      <c r="R769" s="44"/>
      <c r="S769" s="44"/>
      <c r="T769" s="44"/>
    </row>
    <row r="770" spans="1:20" ht="12.75">
      <c r="A770" s="60"/>
      <c r="C770" s="60"/>
      <c r="E770" s="60"/>
      <c r="F770" s="60"/>
      <c r="K770" s="44"/>
      <c r="L770" s="44"/>
      <c r="M770" s="44"/>
      <c r="N770" s="44"/>
      <c r="O770" s="44"/>
      <c r="P770" s="44"/>
      <c r="Q770" s="44"/>
      <c r="R770" s="44"/>
      <c r="S770" s="44"/>
      <c r="T770" s="44"/>
    </row>
    <row r="771" spans="1:20" ht="12.75">
      <c r="A771" s="60"/>
      <c r="C771" s="60"/>
      <c r="E771" s="60"/>
      <c r="F771" s="60"/>
      <c r="K771" s="44"/>
      <c r="L771" s="44"/>
      <c r="M771" s="44"/>
      <c r="N771" s="44"/>
      <c r="O771" s="44"/>
      <c r="P771" s="44"/>
      <c r="Q771" s="44"/>
      <c r="R771" s="44"/>
      <c r="S771" s="44"/>
      <c r="T771" s="44"/>
    </row>
    <row r="772" spans="1:20" ht="12.75">
      <c r="A772" s="60"/>
      <c r="C772" s="60"/>
      <c r="E772" s="60"/>
      <c r="F772" s="60"/>
      <c r="K772" s="44"/>
      <c r="L772" s="44"/>
      <c r="M772" s="44"/>
      <c r="N772" s="44"/>
      <c r="O772" s="44"/>
      <c r="P772" s="44"/>
      <c r="Q772" s="44"/>
      <c r="R772" s="44"/>
      <c r="S772" s="44"/>
      <c r="T772" s="44"/>
    </row>
    <row r="773" spans="1:20" ht="12.75">
      <c r="A773" s="60"/>
      <c r="C773" s="60"/>
      <c r="E773" s="60"/>
      <c r="F773" s="60"/>
      <c r="K773" s="44"/>
      <c r="L773" s="44"/>
      <c r="M773" s="44"/>
      <c r="N773" s="44"/>
      <c r="O773" s="44"/>
      <c r="P773" s="44"/>
      <c r="Q773" s="44"/>
      <c r="R773" s="44"/>
      <c r="S773" s="44"/>
      <c r="T773" s="44"/>
    </row>
    <row r="774" spans="1:20" ht="12.75">
      <c r="A774" s="60"/>
      <c r="C774" s="60"/>
      <c r="E774" s="60"/>
      <c r="F774" s="60"/>
      <c r="K774" s="44"/>
      <c r="L774" s="44"/>
      <c r="M774" s="44"/>
      <c r="N774" s="44"/>
      <c r="O774" s="44"/>
      <c r="P774" s="44"/>
      <c r="Q774" s="44"/>
      <c r="R774" s="44"/>
      <c r="S774" s="44"/>
      <c r="T774" s="44"/>
    </row>
    <row r="775" spans="1:20" ht="12.75">
      <c r="A775" s="60"/>
      <c r="C775" s="60"/>
      <c r="E775" s="60"/>
      <c r="F775" s="60"/>
      <c r="K775" s="44"/>
      <c r="L775" s="44"/>
      <c r="M775" s="44"/>
      <c r="N775" s="44"/>
      <c r="O775" s="44"/>
      <c r="P775" s="44"/>
      <c r="Q775" s="44"/>
      <c r="R775" s="44"/>
      <c r="S775" s="44"/>
      <c r="T775" s="44"/>
    </row>
    <row r="776" spans="1:20" ht="12.75">
      <c r="A776" s="60"/>
      <c r="C776" s="60"/>
      <c r="E776" s="60"/>
      <c r="F776" s="60"/>
      <c r="K776" s="44"/>
      <c r="L776" s="44"/>
      <c r="M776" s="44"/>
      <c r="N776" s="44"/>
      <c r="O776" s="44"/>
      <c r="P776" s="44"/>
      <c r="Q776" s="44"/>
      <c r="R776" s="44"/>
      <c r="S776" s="44"/>
      <c r="T776" s="44"/>
    </row>
    <row r="777" spans="1:20" ht="12.75">
      <c r="A777" s="60"/>
      <c r="C777" s="60"/>
      <c r="E777" s="60"/>
      <c r="F777" s="60"/>
      <c r="K777" s="44"/>
      <c r="L777" s="44"/>
      <c r="M777" s="44"/>
      <c r="N777" s="44"/>
      <c r="O777" s="44"/>
      <c r="P777" s="44"/>
      <c r="Q777" s="44"/>
      <c r="R777" s="44"/>
      <c r="S777" s="44"/>
      <c r="T777" s="44"/>
    </row>
    <row r="778" spans="1:20" ht="12.75">
      <c r="A778" s="60"/>
      <c r="C778" s="60"/>
      <c r="E778" s="60"/>
      <c r="F778" s="60"/>
      <c r="K778" s="44"/>
      <c r="L778" s="44"/>
      <c r="M778" s="44"/>
      <c r="N778" s="44"/>
      <c r="O778" s="44"/>
      <c r="P778" s="44"/>
      <c r="Q778" s="44"/>
      <c r="R778" s="44"/>
      <c r="S778" s="44"/>
      <c r="T778" s="44"/>
    </row>
    <row r="779" spans="1:20" ht="12.75">
      <c r="A779" s="60"/>
      <c r="C779" s="60"/>
      <c r="E779" s="60"/>
      <c r="F779" s="60"/>
      <c r="K779" s="44"/>
      <c r="L779" s="44"/>
      <c r="M779" s="44"/>
      <c r="N779" s="44"/>
      <c r="O779" s="44"/>
      <c r="P779" s="44"/>
      <c r="Q779" s="44"/>
      <c r="R779" s="44"/>
      <c r="S779" s="44"/>
      <c r="T779" s="44"/>
    </row>
    <row r="780" spans="1:20" ht="12.75">
      <c r="A780" s="60"/>
      <c r="C780" s="60"/>
      <c r="E780" s="60"/>
      <c r="F780" s="60"/>
      <c r="K780" s="44"/>
      <c r="L780" s="44"/>
      <c r="M780" s="44"/>
      <c r="N780" s="44"/>
      <c r="O780" s="44"/>
      <c r="P780" s="44"/>
      <c r="Q780" s="44"/>
      <c r="R780" s="44"/>
      <c r="S780" s="44"/>
      <c r="T780" s="44"/>
    </row>
    <row r="781" spans="1:20" ht="12.75">
      <c r="A781" s="60"/>
      <c r="C781" s="60"/>
      <c r="E781" s="60"/>
      <c r="F781" s="60"/>
      <c r="K781" s="44"/>
      <c r="L781" s="44"/>
      <c r="M781" s="44"/>
      <c r="N781" s="44"/>
      <c r="O781" s="44"/>
      <c r="P781" s="44"/>
      <c r="Q781" s="44"/>
      <c r="R781" s="44"/>
      <c r="S781" s="44"/>
      <c r="T781" s="44"/>
    </row>
    <row r="782" spans="1:20" ht="12.75">
      <c r="A782" s="60"/>
      <c r="C782" s="60"/>
      <c r="E782" s="60"/>
      <c r="F782" s="60"/>
      <c r="K782" s="44"/>
      <c r="L782" s="44"/>
      <c r="M782" s="44"/>
      <c r="N782" s="44"/>
      <c r="O782" s="44"/>
      <c r="P782" s="44"/>
      <c r="Q782" s="44"/>
      <c r="R782" s="44"/>
      <c r="S782" s="44"/>
      <c r="T782" s="44"/>
    </row>
    <row r="783" spans="1:20" ht="12.75">
      <c r="A783" s="60"/>
      <c r="C783" s="60"/>
      <c r="E783" s="60"/>
      <c r="F783" s="60"/>
      <c r="K783" s="44"/>
      <c r="L783" s="44"/>
      <c r="M783" s="44"/>
      <c r="N783" s="44"/>
      <c r="O783" s="44"/>
      <c r="P783" s="44"/>
      <c r="Q783" s="44"/>
      <c r="R783" s="44"/>
      <c r="S783" s="44"/>
      <c r="T783" s="44"/>
    </row>
    <row r="784" spans="1:20" ht="12.75">
      <c r="A784" s="60"/>
      <c r="C784" s="60"/>
      <c r="E784" s="60"/>
      <c r="F784" s="60"/>
      <c r="K784" s="44"/>
      <c r="L784" s="44"/>
      <c r="M784" s="44"/>
      <c r="N784" s="44"/>
      <c r="O784" s="44"/>
      <c r="P784" s="44"/>
      <c r="Q784" s="44"/>
      <c r="R784" s="44"/>
      <c r="S784" s="44"/>
      <c r="T784" s="44"/>
    </row>
    <row r="785" spans="1:20" ht="12.75">
      <c r="A785" s="60"/>
      <c r="C785" s="60"/>
      <c r="E785" s="60"/>
      <c r="F785" s="60"/>
      <c r="K785" s="44"/>
      <c r="L785" s="44"/>
      <c r="M785" s="44"/>
      <c r="N785" s="44"/>
      <c r="O785" s="44"/>
      <c r="P785" s="44"/>
      <c r="Q785" s="44"/>
      <c r="R785" s="44"/>
      <c r="S785" s="44"/>
      <c r="T785" s="44"/>
    </row>
    <row r="786" spans="1:20" ht="12.75">
      <c r="A786" s="60"/>
      <c r="C786" s="60"/>
      <c r="E786" s="60"/>
      <c r="F786" s="60"/>
      <c r="K786" s="44"/>
      <c r="L786" s="44"/>
      <c r="M786" s="44"/>
      <c r="N786" s="44"/>
      <c r="O786" s="44"/>
      <c r="P786" s="44"/>
      <c r="Q786" s="44"/>
      <c r="R786" s="44"/>
      <c r="S786" s="44"/>
      <c r="T786" s="44"/>
    </row>
    <row r="787" spans="1:20" ht="12.75">
      <c r="A787" s="60"/>
      <c r="C787" s="60"/>
      <c r="E787" s="60"/>
      <c r="F787" s="60"/>
      <c r="K787" s="44"/>
      <c r="L787" s="44"/>
      <c r="M787" s="44"/>
      <c r="N787" s="44"/>
      <c r="O787" s="44"/>
      <c r="P787" s="44"/>
      <c r="Q787" s="44"/>
      <c r="R787" s="44"/>
      <c r="S787" s="44"/>
      <c r="T787" s="44"/>
    </row>
    <row r="788" spans="1:20" ht="12.75">
      <c r="A788" s="60"/>
      <c r="C788" s="60"/>
      <c r="E788" s="60"/>
      <c r="F788" s="60"/>
      <c r="K788" s="44"/>
      <c r="L788" s="44"/>
      <c r="M788" s="44"/>
      <c r="N788" s="44"/>
      <c r="O788" s="44"/>
      <c r="P788" s="44"/>
      <c r="Q788" s="44"/>
      <c r="R788" s="44"/>
      <c r="S788" s="44"/>
      <c r="T788" s="44"/>
    </row>
    <row r="789" spans="1:20" ht="12.75">
      <c r="A789" s="60"/>
      <c r="C789" s="60"/>
      <c r="E789" s="60"/>
      <c r="F789" s="60"/>
      <c r="K789" s="44"/>
      <c r="L789" s="44"/>
      <c r="M789" s="44"/>
      <c r="N789" s="44"/>
      <c r="O789" s="44"/>
      <c r="P789" s="44"/>
      <c r="Q789" s="44"/>
      <c r="R789" s="44"/>
      <c r="S789" s="44"/>
      <c r="T789" s="44"/>
    </row>
    <row r="790" spans="1:20" ht="12.75">
      <c r="A790" s="60"/>
      <c r="C790" s="60"/>
      <c r="E790" s="60"/>
      <c r="F790" s="60"/>
      <c r="K790" s="44"/>
      <c r="L790" s="44"/>
      <c r="M790" s="44"/>
      <c r="N790" s="44"/>
      <c r="O790" s="44"/>
      <c r="P790" s="44"/>
      <c r="Q790" s="44"/>
      <c r="R790" s="44"/>
      <c r="S790" s="44"/>
      <c r="T790" s="44"/>
    </row>
    <row r="791" spans="1:20" ht="12.75">
      <c r="A791" s="60"/>
      <c r="C791" s="60"/>
      <c r="E791" s="60"/>
      <c r="F791" s="60"/>
      <c r="K791" s="44"/>
      <c r="L791" s="44"/>
      <c r="M791" s="44"/>
      <c r="N791" s="44"/>
      <c r="O791" s="44"/>
      <c r="P791" s="44"/>
      <c r="Q791" s="44"/>
      <c r="R791" s="44"/>
      <c r="S791" s="44"/>
      <c r="T791" s="44"/>
    </row>
    <row r="792" spans="1:20" ht="12.75">
      <c r="A792" s="60"/>
      <c r="C792" s="60"/>
      <c r="E792" s="60"/>
      <c r="F792" s="60"/>
      <c r="K792" s="44"/>
      <c r="L792" s="44"/>
      <c r="M792" s="44"/>
      <c r="N792" s="44"/>
      <c r="O792" s="44"/>
      <c r="P792" s="44"/>
      <c r="Q792" s="44"/>
      <c r="R792" s="44"/>
      <c r="S792" s="44"/>
      <c r="T792" s="44"/>
    </row>
    <row r="793" spans="1:20" ht="12.75">
      <c r="A793" s="60"/>
      <c r="C793" s="60"/>
      <c r="E793" s="60"/>
      <c r="F793" s="60"/>
      <c r="K793" s="44"/>
      <c r="L793" s="44"/>
      <c r="M793" s="44"/>
      <c r="N793" s="44"/>
      <c r="O793" s="44"/>
      <c r="P793" s="44"/>
      <c r="Q793" s="44"/>
      <c r="R793" s="44"/>
      <c r="S793" s="44"/>
      <c r="T793" s="44"/>
    </row>
    <row r="794" spans="1:20" ht="12.75">
      <c r="A794" s="60"/>
      <c r="C794" s="60"/>
      <c r="E794" s="60"/>
      <c r="F794" s="60"/>
      <c r="K794" s="44"/>
      <c r="L794" s="44"/>
      <c r="M794" s="44"/>
      <c r="N794" s="44"/>
      <c r="O794" s="44"/>
      <c r="P794" s="44"/>
      <c r="Q794" s="44"/>
      <c r="R794" s="44"/>
      <c r="S794" s="44"/>
      <c r="T794" s="44"/>
    </row>
    <row r="795" spans="1:20" ht="12.75">
      <c r="A795" s="60"/>
      <c r="C795" s="60"/>
      <c r="E795" s="60"/>
      <c r="F795" s="60"/>
      <c r="K795" s="44"/>
      <c r="L795" s="44"/>
      <c r="M795" s="44"/>
      <c r="N795" s="44"/>
      <c r="O795" s="44"/>
      <c r="P795" s="44"/>
      <c r="Q795" s="44"/>
      <c r="R795" s="44"/>
      <c r="S795" s="44"/>
      <c r="T795" s="44"/>
    </row>
    <row r="796" spans="1:20" ht="12.75">
      <c r="A796" s="60"/>
      <c r="C796" s="60"/>
      <c r="E796" s="60"/>
      <c r="F796" s="60"/>
      <c r="K796" s="44"/>
      <c r="L796" s="44"/>
      <c r="M796" s="44"/>
      <c r="N796" s="44"/>
      <c r="O796" s="44"/>
      <c r="P796" s="44"/>
      <c r="Q796" s="44"/>
      <c r="R796" s="44"/>
      <c r="S796" s="44"/>
      <c r="T796" s="44"/>
    </row>
    <row r="797" spans="1:20" ht="12.75">
      <c r="A797" s="60"/>
      <c r="C797" s="60"/>
      <c r="E797" s="60"/>
      <c r="F797" s="60"/>
      <c r="K797" s="44"/>
      <c r="L797" s="44"/>
      <c r="M797" s="44"/>
      <c r="N797" s="44"/>
      <c r="O797" s="44"/>
      <c r="P797" s="44"/>
      <c r="Q797" s="44"/>
      <c r="R797" s="44"/>
      <c r="S797" s="44"/>
      <c r="T797" s="44"/>
    </row>
    <row r="798" spans="1:20" ht="12.75">
      <c r="A798" s="60"/>
      <c r="C798" s="60"/>
      <c r="E798" s="60"/>
      <c r="F798" s="60"/>
      <c r="K798" s="44"/>
      <c r="L798" s="44"/>
      <c r="M798" s="44"/>
      <c r="N798" s="44"/>
      <c r="O798" s="44"/>
      <c r="P798" s="44"/>
      <c r="Q798" s="44"/>
      <c r="R798" s="44"/>
      <c r="S798" s="44"/>
      <c r="T798" s="44"/>
    </row>
    <row r="799" spans="1:20" ht="12.75">
      <c r="A799" s="60"/>
      <c r="C799" s="60"/>
      <c r="E799" s="60"/>
      <c r="F799" s="60"/>
      <c r="K799" s="44"/>
      <c r="L799" s="44"/>
      <c r="M799" s="44"/>
      <c r="N799" s="44"/>
      <c r="O799" s="44"/>
      <c r="P799" s="44"/>
      <c r="Q799" s="44"/>
      <c r="R799" s="44"/>
      <c r="S799" s="44"/>
      <c r="T799" s="44"/>
    </row>
    <row r="800" spans="1:20" ht="12.75">
      <c r="A800" s="60"/>
      <c r="C800" s="60"/>
      <c r="E800" s="60"/>
      <c r="F800" s="60"/>
      <c r="K800" s="44"/>
      <c r="L800" s="44"/>
      <c r="M800" s="44"/>
      <c r="N800" s="44"/>
      <c r="O800" s="44"/>
      <c r="P800" s="44"/>
      <c r="Q800" s="44"/>
      <c r="R800" s="44"/>
      <c r="S800" s="44"/>
      <c r="T800" s="44"/>
    </row>
    <row r="801" spans="1:20" ht="12.75">
      <c r="A801" s="60"/>
      <c r="C801" s="60"/>
      <c r="E801" s="60"/>
      <c r="F801" s="60"/>
      <c r="K801" s="44"/>
      <c r="L801" s="44"/>
      <c r="M801" s="44"/>
      <c r="N801" s="44"/>
      <c r="O801" s="44"/>
      <c r="P801" s="44"/>
      <c r="Q801" s="44"/>
      <c r="R801" s="44"/>
      <c r="S801" s="44"/>
      <c r="T801" s="44"/>
    </row>
    <row r="802" spans="1:20" ht="12.75">
      <c r="A802" s="60"/>
      <c r="C802" s="60"/>
      <c r="E802" s="60"/>
      <c r="F802" s="60"/>
      <c r="K802" s="44"/>
      <c r="L802" s="44"/>
      <c r="M802" s="44"/>
      <c r="N802" s="44"/>
      <c r="O802" s="44"/>
      <c r="P802" s="44"/>
      <c r="Q802" s="44"/>
      <c r="R802" s="44"/>
      <c r="S802" s="44"/>
      <c r="T802" s="44"/>
    </row>
    <row r="803" spans="1:20" ht="12.75">
      <c r="A803" s="60"/>
      <c r="C803" s="60"/>
      <c r="E803" s="60"/>
      <c r="F803" s="60"/>
      <c r="K803" s="44"/>
      <c r="L803" s="44"/>
      <c r="M803" s="44"/>
      <c r="N803" s="44"/>
      <c r="O803" s="44"/>
      <c r="P803" s="44"/>
      <c r="Q803" s="44"/>
      <c r="R803" s="44"/>
      <c r="S803" s="44"/>
      <c r="T803" s="44"/>
    </row>
    <row r="804" spans="1:20" ht="12.75">
      <c r="A804" s="60"/>
      <c r="C804" s="60"/>
      <c r="E804" s="60"/>
      <c r="F804" s="60"/>
      <c r="K804" s="44"/>
      <c r="L804" s="44"/>
      <c r="M804" s="44"/>
      <c r="N804" s="44"/>
      <c r="O804" s="44"/>
      <c r="P804" s="44"/>
      <c r="Q804" s="44"/>
      <c r="R804" s="44"/>
      <c r="S804" s="44"/>
      <c r="T804" s="44"/>
    </row>
    <row r="805" spans="1:20" ht="12.75">
      <c r="A805" s="60"/>
      <c r="C805" s="60"/>
      <c r="E805" s="60"/>
      <c r="F805" s="60"/>
      <c r="K805" s="44"/>
      <c r="L805" s="44"/>
      <c r="M805" s="44"/>
      <c r="N805" s="44"/>
      <c r="O805" s="44"/>
      <c r="P805" s="44"/>
      <c r="Q805" s="44"/>
      <c r="R805" s="44"/>
      <c r="S805" s="44"/>
      <c r="T805" s="44"/>
    </row>
    <row r="806" spans="1:20" ht="12.75">
      <c r="A806" s="60"/>
      <c r="C806" s="60"/>
      <c r="E806" s="60"/>
      <c r="F806" s="60"/>
      <c r="K806" s="44"/>
      <c r="L806" s="44"/>
      <c r="M806" s="44"/>
      <c r="N806" s="44"/>
      <c r="O806" s="44"/>
      <c r="P806" s="44"/>
      <c r="Q806" s="44"/>
      <c r="R806" s="44"/>
      <c r="S806" s="44"/>
      <c r="T806" s="44"/>
    </row>
    <row r="807" spans="1:20" ht="12.75">
      <c r="A807" s="60"/>
      <c r="C807" s="60"/>
      <c r="E807" s="60"/>
      <c r="F807" s="60"/>
      <c r="K807" s="44"/>
      <c r="L807" s="44"/>
      <c r="M807" s="44"/>
      <c r="N807" s="44"/>
      <c r="O807" s="44"/>
      <c r="P807" s="44"/>
      <c r="Q807" s="44"/>
      <c r="R807" s="44"/>
      <c r="S807" s="44"/>
      <c r="T807" s="44"/>
    </row>
    <row r="808" spans="1:20" ht="12.75">
      <c r="A808" s="60"/>
      <c r="C808" s="60"/>
      <c r="E808" s="60"/>
      <c r="F808" s="60"/>
      <c r="K808" s="44"/>
      <c r="L808" s="44"/>
      <c r="M808" s="44"/>
      <c r="N808" s="44"/>
      <c r="O808" s="44"/>
      <c r="P808" s="44"/>
      <c r="Q808" s="44"/>
      <c r="R808" s="44"/>
      <c r="S808" s="44"/>
      <c r="T808" s="44"/>
    </row>
    <row r="809" spans="1:20" ht="12.75">
      <c r="A809" s="60"/>
      <c r="C809" s="60"/>
      <c r="E809" s="60"/>
      <c r="F809" s="60"/>
      <c r="K809" s="44"/>
      <c r="L809" s="44"/>
      <c r="M809" s="44"/>
      <c r="N809" s="44"/>
      <c r="O809" s="44"/>
      <c r="P809" s="44"/>
      <c r="Q809" s="44"/>
      <c r="R809" s="44"/>
      <c r="S809" s="44"/>
      <c r="T809" s="44"/>
    </row>
    <row r="810" spans="1:20" ht="12.75">
      <c r="A810" s="60"/>
      <c r="C810" s="60"/>
      <c r="E810" s="60"/>
      <c r="F810" s="60"/>
      <c r="K810" s="44"/>
      <c r="L810" s="44"/>
      <c r="M810" s="44"/>
      <c r="N810" s="44"/>
      <c r="O810" s="44"/>
      <c r="P810" s="44"/>
      <c r="Q810" s="44"/>
      <c r="R810" s="44"/>
      <c r="S810" s="44"/>
      <c r="T810" s="44"/>
    </row>
    <row r="811" spans="1:20" ht="12.75">
      <c r="A811" s="60"/>
      <c r="C811" s="60"/>
      <c r="E811" s="60"/>
      <c r="F811" s="60"/>
      <c r="K811" s="44"/>
      <c r="L811" s="44"/>
      <c r="M811" s="44"/>
      <c r="N811" s="44"/>
      <c r="O811" s="44"/>
      <c r="P811" s="44"/>
      <c r="Q811" s="44"/>
      <c r="R811" s="44"/>
      <c r="S811" s="44"/>
      <c r="T811" s="44"/>
    </row>
    <row r="812" spans="1:20" ht="12.75">
      <c r="A812" s="60"/>
      <c r="C812" s="60"/>
      <c r="E812" s="60"/>
      <c r="F812" s="60"/>
      <c r="K812" s="44"/>
      <c r="L812" s="44"/>
      <c r="M812" s="44"/>
      <c r="N812" s="44"/>
      <c r="O812" s="44"/>
      <c r="P812" s="44"/>
      <c r="Q812" s="44"/>
      <c r="R812" s="44"/>
      <c r="S812" s="44"/>
      <c r="T812" s="44"/>
    </row>
    <row r="813" spans="1:20" ht="12.75">
      <c r="A813" s="60"/>
      <c r="C813" s="60"/>
      <c r="E813" s="60"/>
      <c r="F813" s="60"/>
      <c r="K813" s="44"/>
      <c r="L813" s="44"/>
      <c r="M813" s="44"/>
      <c r="N813" s="44"/>
      <c r="O813" s="44"/>
      <c r="P813" s="44"/>
      <c r="Q813" s="44"/>
      <c r="R813" s="44"/>
      <c r="S813" s="44"/>
      <c r="T813" s="44"/>
    </row>
    <row r="814" spans="1:20" ht="12.75">
      <c r="A814" s="60"/>
      <c r="C814" s="60"/>
      <c r="E814" s="60"/>
      <c r="F814" s="60"/>
      <c r="K814" s="44"/>
      <c r="L814" s="44"/>
      <c r="M814" s="44"/>
      <c r="N814" s="44"/>
      <c r="O814" s="44"/>
      <c r="P814" s="44"/>
      <c r="Q814" s="44"/>
      <c r="R814" s="44"/>
      <c r="S814" s="44"/>
      <c r="T814" s="44"/>
    </row>
    <row r="815" spans="1:20" ht="12.75">
      <c r="A815" s="60"/>
      <c r="C815" s="60"/>
      <c r="E815" s="60"/>
      <c r="F815" s="60"/>
      <c r="K815" s="44"/>
      <c r="L815" s="44"/>
      <c r="M815" s="44"/>
      <c r="N815" s="44"/>
      <c r="O815" s="44"/>
      <c r="P815" s="44"/>
      <c r="Q815" s="44"/>
      <c r="R815" s="44"/>
      <c r="S815" s="44"/>
      <c r="T815" s="44"/>
    </row>
    <row r="816" spans="1:20" ht="12.75">
      <c r="A816" s="60"/>
      <c r="C816" s="60"/>
      <c r="E816" s="60"/>
      <c r="F816" s="60"/>
      <c r="K816" s="44"/>
      <c r="L816" s="44"/>
      <c r="M816" s="44"/>
      <c r="N816" s="44"/>
      <c r="O816" s="44"/>
      <c r="P816" s="44"/>
      <c r="Q816" s="44"/>
      <c r="R816" s="44"/>
      <c r="S816" s="44"/>
      <c r="T816" s="44"/>
    </row>
    <row r="817" spans="1:20" ht="12.75">
      <c r="A817" s="60"/>
      <c r="C817" s="60"/>
      <c r="E817" s="60"/>
      <c r="F817" s="60"/>
      <c r="K817" s="44"/>
      <c r="L817" s="44"/>
      <c r="M817" s="44"/>
      <c r="N817" s="44"/>
      <c r="O817" s="44"/>
      <c r="P817" s="44"/>
      <c r="Q817" s="44"/>
      <c r="R817" s="44"/>
      <c r="S817" s="44"/>
      <c r="T817" s="44"/>
    </row>
    <row r="818" spans="1:20" ht="12.75">
      <c r="A818" s="60"/>
      <c r="C818" s="60"/>
      <c r="E818" s="60"/>
      <c r="F818" s="60"/>
      <c r="K818" s="44"/>
      <c r="L818" s="44"/>
      <c r="M818" s="44"/>
      <c r="N818" s="44"/>
      <c r="O818" s="44"/>
      <c r="P818" s="44"/>
      <c r="Q818" s="44"/>
      <c r="R818" s="44"/>
      <c r="S818" s="44"/>
      <c r="T818" s="44"/>
    </row>
    <row r="819" spans="1:20" ht="12.75">
      <c r="A819" s="60"/>
      <c r="C819" s="60"/>
      <c r="E819" s="60"/>
      <c r="F819" s="60"/>
      <c r="K819" s="44"/>
      <c r="L819" s="44"/>
      <c r="M819" s="44"/>
      <c r="N819" s="44"/>
      <c r="O819" s="44"/>
      <c r="P819" s="44"/>
      <c r="Q819" s="44"/>
      <c r="R819" s="44"/>
      <c r="S819" s="44"/>
      <c r="T819" s="44"/>
    </row>
    <row r="820" spans="1:20" ht="12.75">
      <c r="A820" s="60"/>
      <c r="C820" s="60"/>
      <c r="E820" s="60"/>
      <c r="F820" s="60"/>
      <c r="K820" s="44"/>
      <c r="L820" s="44"/>
      <c r="M820" s="44"/>
      <c r="N820" s="44"/>
      <c r="O820" s="44"/>
      <c r="P820" s="44"/>
      <c r="Q820" s="44"/>
      <c r="R820" s="44"/>
      <c r="S820" s="44"/>
      <c r="T820" s="44"/>
    </row>
    <row r="821" spans="1:20" ht="12.75">
      <c r="A821" s="60"/>
      <c r="C821" s="60"/>
      <c r="E821" s="60"/>
      <c r="F821" s="60"/>
      <c r="K821" s="44"/>
      <c r="L821" s="44"/>
      <c r="M821" s="44"/>
      <c r="N821" s="44"/>
      <c r="O821" s="44"/>
      <c r="P821" s="44"/>
      <c r="Q821" s="44"/>
      <c r="R821" s="44"/>
      <c r="S821" s="44"/>
      <c r="T821" s="44"/>
    </row>
    <row r="822" spans="1:20" ht="12.75">
      <c r="A822" s="60"/>
      <c r="C822" s="60"/>
      <c r="E822" s="60"/>
      <c r="F822" s="60"/>
      <c r="K822" s="44"/>
      <c r="L822" s="44"/>
      <c r="M822" s="44"/>
      <c r="N822" s="44"/>
      <c r="O822" s="44"/>
      <c r="P822" s="44"/>
      <c r="Q822" s="44"/>
      <c r="R822" s="44"/>
      <c r="S822" s="44"/>
      <c r="T822" s="44"/>
    </row>
    <row r="823" spans="1:20" ht="12.75">
      <c r="A823" s="60"/>
      <c r="C823" s="60"/>
      <c r="E823" s="60"/>
      <c r="F823" s="60"/>
      <c r="K823" s="44"/>
      <c r="L823" s="44"/>
      <c r="M823" s="44"/>
      <c r="N823" s="44"/>
      <c r="O823" s="44"/>
      <c r="P823" s="44"/>
      <c r="Q823" s="44"/>
      <c r="R823" s="44"/>
      <c r="S823" s="44"/>
      <c r="T823" s="44"/>
    </row>
    <row r="824" spans="1:20" ht="12.75">
      <c r="A824" s="60"/>
      <c r="C824" s="60"/>
      <c r="E824" s="60"/>
      <c r="F824" s="60"/>
      <c r="K824" s="44"/>
      <c r="L824" s="44"/>
      <c r="M824" s="44"/>
      <c r="N824" s="44"/>
      <c r="O824" s="44"/>
      <c r="P824" s="44"/>
      <c r="Q824" s="44"/>
      <c r="R824" s="44"/>
      <c r="S824" s="44"/>
      <c r="T824" s="44"/>
    </row>
    <row r="825" spans="1:20" ht="12.75">
      <c r="A825" s="60"/>
      <c r="C825" s="60"/>
      <c r="E825" s="60"/>
      <c r="F825" s="60"/>
      <c r="K825" s="44"/>
      <c r="L825" s="44"/>
      <c r="M825" s="44"/>
      <c r="N825" s="44"/>
      <c r="O825" s="44"/>
      <c r="P825" s="44"/>
      <c r="Q825" s="44"/>
      <c r="R825" s="44"/>
      <c r="S825" s="44"/>
      <c r="T825" s="44"/>
    </row>
    <row r="826" spans="1:20" ht="12.75">
      <c r="A826" s="60"/>
      <c r="C826" s="60"/>
      <c r="E826" s="60"/>
      <c r="F826" s="60"/>
      <c r="K826" s="44"/>
      <c r="L826" s="44"/>
      <c r="M826" s="44"/>
      <c r="N826" s="44"/>
      <c r="O826" s="44"/>
      <c r="P826" s="44"/>
      <c r="Q826" s="44"/>
      <c r="R826" s="44"/>
      <c r="S826" s="44"/>
      <c r="T826" s="44"/>
    </row>
    <row r="827" spans="1:20" ht="12.75">
      <c r="A827" s="60"/>
      <c r="C827" s="60"/>
      <c r="E827" s="60"/>
      <c r="F827" s="60"/>
      <c r="K827" s="44"/>
      <c r="L827" s="44"/>
      <c r="M827" s="44"/>
      <c r="N827" s="44"/>
      <c r="O827" s="44"/>
      <c r="P827" s="44"/>
      <c r="Q827" s="44"/>
      <c r="R827" s="44"/>
      <c r="S827" s="44"/>
      <c r="T827" s="44"/>
    </row>
    <row r="828" spans="1:20" ht="12.75">
      <c r="A828" s="60"/>
      <c r="C828" s="60"/>
      <c r="E828" s="60"/>
      <c r="F828" s="60"/>
      <c r="K828" s="44"/>
      <c r="L828" s="44"/>
      <c r="M828" s="44"/>
      <c r="N828" s="44"/>
      <c r="O828" s="44"/>
      <c r="P828" s="44"/>
      <c r="Q828" s="44"/>
      <c r="R828" s="44"/>
      <c r="S828" s="44"/>
      <c r="T828" s="44"/>
    </row>
    <row r="829" spans="1:20" ht="12.75">
      <c r="A829" s="60"/>
      <c r="C829" s="60"/>
      <c r="E829" s="60"/>
      <c r="F829" s="60"/>
      <c r="K829" s="44"/>
      <c r="L829" s="44"/>
      <c r="M829" s="44"/>
      <c r="N829" s="44"/>
      <c r="O829" s="44"/>
      <c r="P829" s="44"/>
      <c r="Q829" s="44"/>
      <c r="R829" s="44"/>
      <c r="S829" s="44"/>
      <c r="T829" s="44"/>
    </row>
    <row r="830" spans="1:20" ht="12.75">
      <c r="A830" s="60"/>
      <c r="C830" s="60"/>
      <c r="E830" s="60"/>
      <c r="F830" s="60"/>
      <c r="K830" s="44"/>
      <c r="L830" s="44"/>
      <c r="M830" s="44"/>
      <c r="N830" s="44"/>
      <c r="O830" s="44"/>
      <c r="P830" s="44"/>
      <c r="Q830" s="44"/>
      <c r="R830" s="44"/>
      <c r="S830" s="44"/>
      <c r="T830" s="44"/>
    </row>
    <row r="831" spans="1:20" ht="12.75">
      <c r="A831" s="60"/>
      <c r="C831" s="60"/>
      <c r="E831" s="60"/>
      <c r="F831" s="60"/>
      <c r="K831" s="44"/>
      <c r="L831" s="44"/>
      <c r="M831" s="44"/>
      <c r="N831" s="44"/>
      <c r="O831" s="44"/>
      <c r="P831" s="44"/>
      <c r="Q831" s="44"/>
      <c r="R831" s="44"/>
      <c r="S831" s="44"/>
      <c r="T831" s="44"/>
    </row>
    <row r="832" spans="1:20" ht="12.75">
      <c r="A832" s="60"/>
      <c r="C832" s="60"/>
      <c r="E832" s="60"/>
      <c r="F832" s="60"/>
      <c r="K832" s="44"/>
      <c r="L832" s="44"/>
      <c r="M832" s="44"/>
      <c r="N832" s="44"/>
      <c r="O832" s="44"/>
      <c r="P832" s="44"/>
      <c r="Q832" s="44"/>
      <c r="R832" s="44"/>
      <c r="S832" s="44"/>
      <c r="T832" s="44"/>
    </row>
    <row r="833" spans="1:20" ht="12.75">
      <c r="A833" s="60"/>
      <c r="C833" s="60"/>
      <c r="E833" s="60"/>
      <c r="F833" s="60"/>
      <c r="K833" s="44"/>
      <c r="L833" s="44"/>
      <c r="M833" s="44"/>
      <c r="N833" s="44"/>
      <c r="O833" s="44"/>
      <c r="P833" s="44"/>
      <c r="Q833" s="44"/>
      <c r="R833" s="44"/>
      <c r="S833" s="44"/>
      <c r="T833" s="44"/>
    </row>
    <row r="834" spans="1:20" ht="12.75">
      <c r="A834" s="60"/>
      <c r="C834" s="60"/>
      <c r="E834" s="60"/>
      <c r="F834" s="60"/>
      <c r="K834" s="44"/>
      <c r="L834" s="44"/>
      <c r="M834" s="44"/>
      <c r="N834" s="44"/>
      <c r="O834" s="44"/>
      <c r="P834" s="44"/>
      <c r="Q834" s="44"/>
      <c r="R834" s="44"/>
      <c r="S834" s="44"/>
      <c r="T834" s="44"/>
    </row>
    <row r="835" spans="1:20" ht="12.75">
      <c r="A835" s="60"/>
      <c r="C835" s="60"/>
      <c r="E835" s="60"/>
      <c r="F835" s="60"/>
      <c r="K835" s="44"/>
      <c r="L835" s="44"/>
      <c r="M835" s="44"/>
      <c r="N835" s="44"/>
      <c r="O835" s="44"/>
      <c r="P835" s="44"/>
      <c r="Q835" s="44"/>
      <c r="R835" s="44"/>
      <c r="S835" s="44"/>
      <c r="T835" s="44"/>
    </row>
    <row r="836" spans="1:20" ht="12.75">
      <c r="A836" s="60"/>
      <c r="C836" s="60"/>
      <c r="E836" s="60"/>
      <c r="F836" s="60"/>
      <c r="K836" s="44"/>
      <c r="L836" s="44"/>
      <c r="M836" s="44"/>
      <c r="N836" s="44"/>
      <c r="O836" s="44"/>
      <c r="P836" s="44"/>
      <c r="Q836" s="44"/>
      <c r="R836" s="44"/>
      <c r="S836" s="44"/>
      <c r="T836" s="44"/>
    </row>
    <row r="837" spans="1:20" ht="12.75">
      <c r="A837" s="60"/>
      <c r="C837" s="60"/>
      <c r="E837" s="60"/>
      <c r="F837" s="60"/>
      <c r="K837" s="44"/>
      <c r="L837" s="44"/>
      <c r="M837" s="44"/>
      <c r="N837" s="44"/>
      <c r="O837" s="44"/>
      <c r="P837" s="44"/>
      <c r="Q837" s="44"/>
      <c r="R837" s="44"/>
      <c r="S837" s="44"/>
      <c r="T837" s="44"/>
    </row>
    <row r="838" spans="1:20" ht="12.75">
      <c r="A838" s="60"/>
      <c r="C838" s="60"/>
      <c r="E838" s="60"/>
      <c r="F838" s="60"/>
      <c r="K838" s="44"/>
      <c r="L838" s="44"/>
      <c r="M838" s="44"/>
      <c r="N838" s="44"/>
      <c r="O838" s="44"/>
      <c r="P838" s="44"/>
      <c r="Q838" s="44"/>
      <c r="R838" s="44"/>
      <c r="S838" s="44"/>
      <c r="T838" s="44"/>
    </row>
    <row r="839" spans="1:20" ht="12.75">
      <c r="A839" s="60"/>
      <c r="C839" s="60"/>
      <c r="E839" s="60"/>
      <c r="F839" s="60"/>
      <c r="K839" s="44"/>
      <c r="L839" s="44"/>
      <c r="M839" s="44"/>
      <c r="N839" s="44"/>
      <c r="O839" s="44"/>
      <c r="P839" s="44"/>
      <c r="Q839" s="44"/>
      <c r="R839" s="44"/>
      <c r="S839" s="44"/>
      <c r="T839" s="44"/>
    </row>
    <row r="840" spans="1:20" ht="12.75">
      <c r="A840" s="60"/>
      <c r="C840" s="60"/>
      <c r="E840" s="60"/>
      <c r="F840" s="60"/>
      <c r="K840" s="44"/>
      <c r="L840" s="44"/>
      <c r="M840" s="44"/>
      <c r="N840" s="44"/>
      <c r="O840" s="44"/>
      <c r="P840" s="44"/>
      <c r="Q840" s="44"/>
      <c r="R840" s="44"/>
      <c r="S840" s="44"/>
      <c r="T840" s="44"/>
    </row>
    <row r="841" spans="1:20" ht="12.75">
      <c r="A841" s="60"/>
      <c r="C841" s="60"/>
      <c r="E841" s="60"/>
      <c r="F841" s="60"/>
      <c r="K841" s="44"/>
      <c r="L841" s="44"/>
      <c r="M841" s="44"/>
      <c r="N841" s="44"/>
      <c r="O841" s="44"/>
      <c r="P841" s="44"/>
      <c r="Q841" s="44"/>
      <c r="R841" s="44"/>
      <c r="S841" s="44"/>
      <c r="T841" s="44"/>
    </row>
    <row r="842" spans="1:20" ht="12.75">
      <c r="A842" s="60"/>
      <c r="C842" s="60"/>
      <c r="E842" s="60"/>
      <c r="F842" s="60"/>
      <c r="K842" s="44"/>
      <c r="L842" s="44"/>
      <c r="M842" s="44"/>
      <c r="N842" s="44"/>
      <c r="O842" s="44"/>
      <c r="P842" s="44"/>
      <c r="Q842" s="44"/>
      <c r="R842" s="44"/>
      <c r="S842" s="44"/>
      <c r="T842" s="44"/>
    </row>
    <row r="843" spans="1:20" ht="12.75">
      <c r="A843" s="60"/>
      <c r="C843" s="60"/>
      <c r="E843" s="60"/>
      <c r="F843" s="60"/>
      <c r="K843" s="44"/>
      <c r="L843" s="44"/>
      <c r="M843" s="44"/>
      <c r="N843" s="44"/>
      <c r="O843" s="44"/>
      <c r="P843" s="44"/>
      <c r="Q843" s="44"/>
      <c r="R843" s="44"/>
      <c r="S843" s="44"/>
      <c r="T843" s="44"/>
    </row>
    <row r="844" spans="1:20" ht="12.75">
      <c r="A844" s="60"/>
      <c r="C844" s="60"/>
      <c r="E844" s="60"/>
      <c r="F844" s="60"/>
      <c r="K844" s="44"/>
      <c r="L844" s="44"/>
      <c r="M844" s="44"/>
      <c r="N844" s="44"/>
      <c r="O844" s="44"/>
      <c r="P844" s="44"/>
      <c r="Q844" s="44"/>
      <c r="R844" s="44"/>
      <c r="S844" s="44"/>
      <c r="T844" s="44"/>
    </row>
    <row r="845" spans="1:20" ht="12.75">
      <c r="A845" s="60"/>
      <c r="C845" s="60"/>
      <c r="E845" s="60"/>
      <c r="F845" s="60"/>
      <c r="K845" s="44"/>
      <c r="L845" s="44"/>
      <c r="M845" s="44"/>
      <c r="N845" s="44"/>
      <c r="O845" s="44"/>
      <c r="P845" s="44"/>
      <c r="Q845" s="44"/>
      <c r="R845" s="44"/>
      <c r="S845" s="44"/>
      <c r="T845" s="44"/>
    </row>
    <row r="846" spans="1:20" ht="12.75">
      <c r="A846" s="60"/>
      <c r="C846" s="60"/>
      <c r="E846" s="60"/>
      <c r="F846" s="60"/>
      <c r="K846" s="44"/>
      <c r="L846" s="44"/>
      <c r="M846" s="44"/>
      <c r="N846" s="44"/>
      <c r="O846" s="44"/>
      <c r="P846" s="44"/>
      <c r="Q846" s="44"/>
      <c r="R846" s="44"/>
      <c r="S846" s="44"/>
      <c r="T846" s="44"/>
    </row>
    <row r="847" spans="1:20" ht="12.75">
      <c r="A847" s="60"/>
      <c r="C847" s="60"/>
      <c r="E847" s="60"/>
      <c r="F847" s="60"/>
      <c r="K847" s="44"/>
      <c r="L847" s="44"/>
      <c r="M847" s="44"/>
      <c r="N847" s="44"/>
      <c r="O847" s="44"/>
      <c r="P847" s="44"/>
      <c r="Q847" s="44"/>
      <c r="R847" s="44"/>
      <c r="S847" s="44"/>
      <c r="T847" s="44"/>
    </row>
    <row r="848" spans="1:20" ht="12.75">
      <c r="A848" s="60"/>
      <c r="C848" s="60"/>
      <c r="E848" s="60"/>
      <c r="F848" s="60"/>
      <c r="K848" s="44"/>
      <c r="L848" s="44"/>
      <c r="M848" s="44"/>
      <c r="N848" s="44"/>
      <c r="O848" s="44"/>
      <c r="P848" s="44"/>
      <c r="Q848" s="44"/>
      <c r="R848" s="44"/>
      <c r="S848" s="44"/>
      <c r="T848" s="44"/>
    </row>
    <row r="849" spans="1:20" ht="12.75">
      <c r="A849" s="60"/>
      <c r="C849" s="60"/>
      <c r="E849" s="60"/>
      <c r="F849" s="60"/>
      <c r="K849" s="44"/>
      <c r="L849" s="44"/>
      <c r="M849" s="44"/>
      <c r="N849" s="44"/>
      <c r="O849" s="44"/>
      <c r="P849" s="44"/>
      <c r="Q849" s="44"/>
      <c r="R849" s="44"/>
      <c r="S849" s="44"/>
      <c r="T849" s="44"/>
    </row>
    <row r="850" spans="1:20" ht="12.75">
      <c r="A850" s="60"/>
      <c r="C850" s="60"/>
      <c r="E850" s="60"/>
      <c r="F850" s="60"/>
      <c r="K850" s="44"/>
      <c r="L850" s="44"/>
      <c r="M850" s="44"/>
      <c r="N850" s="44"/>
      <c r="O850" s="44"/>
      <c r="P850" s="44"/>
      <c r="Q850" s="44"/>
      <c r="R850" s="44"/>
      <c r="S850" s="44"/>
      <c r="T850" s="44"/>
    </row>
    <row r="851" spans="1:20" ht="12.75">
      <c r="A851" s="60"/>
      <c r="C851" s="60"/>
      <c r="E851" s="60"/>
      <c r="F851" s="60"/>
      <c r="K851" s="44"/>
      <c r="L851" s="44"/>
      <c r="M851" s="44"/>
      <c r="N851" s="44"/>
      <c r="O851" s="44"/>
      <c r="P851" s="44"/>
      <c r="Q851" s="44"/>
      <c r="R851" s="44"/>
      <c r="S851" s="44"/>
      <c r="T851" s="44"/>
    </row>
    <row r="852" spans="1:20" ht="12.75">
      <c r="A852" s="60"/>
      <c r="C852" s="60"/>
      <c r="E852" s="60"/>
      <c r="F852" s="60"/>
      <c r="K852" s="44"/>
      <c r="L852" s="44"/>
      <c r="M852" s="44"/>
      <c r="N852" s="44"/>
      <c r="O852" s="44"/>
      <c r="P852" s="44"/>
      <c r="Q852" s="44"/>
      <c r="R852" s="44"/>
      <c r="S852" s="44"/>
      <c r="T852" s="44"/>
    </row>
    <row r="853" spans="1:20" ht="12.75">
      <c r="A853" s="60"/>
      <c r="C853" s="60"/>
      <c r="E853" s="60"/>
      <c r="F853" s="60"/>
      <c r="K853" s="44"/>
      <c r="L853" s="44"/>
      <c r="M853" s="44"/>
      <c r="N853" s="44"/>
      <c r="O853" s="44"/>
      <c r="P853" s="44"/>
      <c r="Q853" s="44"/>
      <c r="R853" s="44"/>
      <c r="S853" s="44"/>
      <c r="T853" s="44"/>
    </row>
    <row r="854" spans="1:20" ht="12.75">
      <c r="A854" s="60"/>
      <c r="C854" s="60"/>
      <c r="E854" s="60"/>
      <c r="F854" s="60"/>
      <c r="K854" s="44"/>
      <c r="L854" s="44"/>
      <c r="M854" s="44"/>
      <c r="N854" s="44"/>
      <c r="O854" s="44"/>
      <c r="P854" s="44"/>
      <c r="Q854" s="44"/>
      <c r="R854" s="44"/>
      <c r="S854" s="44"/>
      <c r="T854" s="44"/>
    </row>
    <row r="855" spans="1:20" ht="12.75">
      <c r="A855" s="60"/>
      <c r="C855" s="60"/>
      <c r="E855" s="60"/>
      <c r="F855" s="60"/>
      <c r="K855" s="44"/>
      <c r="L855" s="44"/>
      <c r="M855" s="44"/>
      <c r="N855" s="44"/>
      <c r="O855" s="44"/>
      <c r="P855" s="44"/>
      <c r="Q855" s="44"/>
      <c r="R855" s="44"/>
      <c r="S855" s="44"/>
      <c r="T855" s="44"/>
    </row>
    <row r="856" spans="1:20" ht="12.75">
      <c r="A856" s="60"/>
      <c r="C856" s="60"/>
      <c r="E856" s="60"/>
      <c r="F856" s="60"/>
      <c r="K856" s="44"/>
      <c r="L856" s="44"/>
      <c r="M856" s="44"/>
      <c r="N856" s="44"/>
      <c r="O856" s="44"/>
      <c r="P856" s="44"/>
      <c r="Q856" s="44"/>
      <c r="R856" s="44"/>
      <c r="S856" s="44"/>
      <c r="T856" s="44"/>
    </row>
    <row r="857" spans="1:20" ht="12.75">
      <c r="A857" s="60"/>
      <c r="C857" s="60"/>
      <c r="E857" s="60"/>
      <c r="F857" s="60"/>
      <c r="K857" s="44"/>
      <c r="L857" s="44"/>
      <c r="M857" s="44"/>
      <c r="N857" s="44"/>
      <c r="O857" s="44"/>
      <c r="P857" s="44"/>
      <c r="Q857" s="44"/>
      <c r="R857" s="44"/>
      <c r="S857" s="44"/>
      <c r="T857" s="44"/>
    </row>
    <row r="858" spans="1:20" ht="12.75">
      <c r="A858" s="60"/>
      <c r="C858" s="60"/>
      <c r="E858" s="60"/>
      <c r="F858" s="60"/>
      <c r="K858" s="44"/>
      <c r="L858" s="44"/>
      <c r="M858" s="44"/>
      <c r="N858" s="44"/>
      <c r="O858" s="44"/>
      <c r="P858" s="44"/>
      <c r="Q858" s="44"/>
      <c r="R858" s="44"/>
      <c r="S858" s="44"/>
      <c r="T858" s="44"/>
    </row>
    <row r="859" spans="1:20" ht="12.75">
      <c r="A859" s="60"/>
      <c r="C859" s="60"/>
      <c r="E859" s="60"/>
      <c r="F859" s="60"/>
      <c r="K859" s="44"/>
      <c r="L859" s="44"/>
      <c r="M859" s="44"/>
      <c r="N859" s="44"/>
      <c r="O859" s="44"/>
      <c r="P859" s="44"/>
      <c r="Q859" s="44"/>
      <c r="R859" s="44"/>
      <c r="S859" s="44"/>
      <c r="T859" s="44"/>
    </row>
    <row r="860" spans="1:20" ht="12.75">
      <c r="A860" s="60"/>
      <c r="C860" s="60"/>
      <c r="E860" s="60"/>
      <c r="F860" s="60"/>
      <c r="K860" s="44"/>
      <c r="L860" s="44"/>
      <c r="M860" s="44"/>
      <c r="N860" s="44"/>
      <c r="O860" s="44"/>
      <c r="P860" s="44"/>
      <c r="Q860" s="44"/>
      <c r="R860" s="44"/>
      <c r="S860" s="44"/>
      <c r="T860" s="44"/>
    </row>
    <row r="861" spans="1:20" ht="12.75">
      <c r="A861" s="60"/>
      <c r="C861" s="60"/>
      <c r="E861" s="60"/>
      <c r="F861" s="60"/>
      <c r="K861" s="44"/>
      <c r="L861" s="44"/>
      <c r="M861" s="44"/>
      <c r="N861" s="44"/>
      <c r="O861" s="44"/>
      <c r="P861" s="44"/>
      <c r="Q861" s="44"/>
      <c r="R861" s="44"/>
      <c r="S861" s="44"/>
      <c r="T861" s="44"/>
    </row>
    <row r="862" spans="1:20" ht="12.75">
      <c r="A862" s="60"/>
      <c r="C862" s="60"/>
      <c r="E862" s="60"/>
      <c r="F862" s="60"/>
      <c r="K862" s="44"/>
      <c r="L862" s="44"/>
      <c r="M862" s="44"/>
      <c r="N862" s="44"/>
      <c r="O862" s="44"/>
      <c r="P862" s="44"/>
      <c r="Q862" s="44"/>
      <c r="R862" s="44"/>
      <c r="S862" s="44"/>
      <c r="T862" s="44"/>
    </row>
    <row r="863" spans="1:20" ht="12.75">
      <c r="A863" s="60"/>
      <c r="C863" s="60"/>
      <c r="E863" s="60"/>
      <c r="F863" s="60"/>
      <c r="K863" s="44"/>
      <c r="L863" s="44"/>
      <c r="M863" s="44"/>
      <c r="N863" s="44"/>
      <c r="O863" s="44"/>
      <c r="P863" s="44"/>
      <c r="Q863" s="44"/>
      <c r="R863" s="44"/>
      <c r="S863" s="44"/>
      <c r="T863" s="44"/>
    </row>
    <row r="864" spans="1:20" ht="12.75">
      <c r="A864" s="60"/>
      <c r="C864" s="60"/>
      <c r="E864" s="60"/>
      <c r="F864" s="60"/>
      <c r="K864" s="44"/>
      <c r="L864" s="44"/>
      <c r="M864" s="44"/>
      <c r="N864" s="44"/>
      <c r="O864" s="44"/>
      <c r="P864" s="44"/>
      <c r="Q864" s="44"/>
      <c r="R864" s="44"/>
      <c r="S864" s="44"/>
      <c r="T864" s="44"/>
    </row>
    <row r="865" spans="1:20" ht="12.75">
      <c r="A865" s="60"/>
      <c r="C865" s="60"/>
      <c r="E865" s="60"/>
      <c r="F865" s="60"/>
      <c r="K865" s="44"/>
      <c r="L865" s="44"/>
      <c r="M865" s="44"/>
      <c r="N865" s="44"/>
      <c r="O865" s="44"/>
      <c r="P865" s="44"/>
      <c r="Q865" s="44"/>
      <c r="R865" s="44"/>
      <c r="S865" s="44"/>
      <c r="T865" s="44"/>
    </row>
    <row r="866" spans="1:20" ht="12.75">
      <c r="A866" s="60"/>
      <c r="C866" s="60"/>
      <c r="E866" s="60"/>
      <c r="F866" s="60"/>
      <c r="K866" s="44"/>
      <c r="L866" s="44"/>
      <c r="M866" s="44"/>
      <c r="N866" s="44"/>
      <c r="O866" s="44"/>
      <c r="P866" s="44"/>
      <c r="Q866" s="44"/>
      <c r="R866" s="44"/>
      <c r="S866" s="44"/>
      <c r="T866" s="44"/>
    </row>
    <row r="867" spans="1:20" ht="12.75">
      <c r="A867" s="60"/>
      <c r="C867" s="60"/>
      <c r="E867" s="60"/>
      <c r="F867" s="60"/>
      <c r="K867" s="44"/>
      <c r="L867" s="44"/>
      <c r="M867" s="44"/>
      <c r="N867" s="44"/>
      <c r="O867" s="44"/>
      <c r="P867" s="44"/>
      <c r="Q867" s="44"/>
      <c r="R867" s="44"/>
      <c r="S867" s="44"/>
      <c r="T867" s="44"/>
    </row>
    <row r="868" spans="1:20" ht="12.75">
      <c r="A868" s="60"/>
      <c r="C868" s="60"/>
      <c r="E868" s="60"/>
      <c r="F868" s="60"/>
      <c r="K868" s="44"/>
      <c r="L868" s="44"/>
      <c r="M868" s="44"/>
      <c r="N868" s="44"/>
      <c r="O868" s="44"/>
      <c r="P868" s="44"/>
      <c r="Q868" s="44"/>
      <c r="R868" s="44"/>
      <c r="S868" s="44"/>
      <c r="T868" s="44"/>
    </row>
    <row r="869" spans="1:20" ht="12.75">
      <c r="A869" s="60"/>
      <c r="C869" s="60"/>
      <c r="E869" s="60"/>
      <c r="F869" s="60"/>
      <c r="K869" s="44"/>
      <c r="L869" s="44"/>
      <c r="M869" s="44"/>
      <c r="N869" s="44"/>
      <c r="O869" s="44"/>
      <c r="P869" s="44"/>
      <c r="Q869" s="44"/>
      <c r="R869" s="44"/>
      <c r="S869" s="44"/>
      <c r="T869" s="44"/>
    </row>
    <row r="870" spans="1:20" ht="12.75">
      <c r="A870" s="60"/>
      <c r="C870" s="60"/>
      <c r="E870" s="60"/>
      <c r="F870" s="60"/>
      <c r="K870" s="44"/>
      <c r="L870" s="44"/>
      <c r="M870" s="44"/>
      <c r="N870" s="44"/>
      <c r="O870" s="44"/>
      <c r="P870" s="44"/>
      <c r="Q870" s="44"/>
      <c r="R870" s="44"/>
      <c r="S870" s="44"/>
      <c r="T870" s="44"/>
    </row>
    <row r="871" spans="1:20" ht="12.75">
      <c r="A871" s="60"/>
      <c r="C871" s="60"/>
      <c r="E871" s="60"/>
      <c r="F871" s="60"/>
      <c r="K871" s="44"/>
      <c r="L871" s="44"/>
      <c r="M871" s="44"/>
      <c r="N871" s="44"/>
      <c r="O871" s="44"/>
      <c r="P871" s="44"/>
      <c r="Q871" s="44"/>
      <c r="R871" s="44"/>
      <c r="S871" s="44"/>
      <c r="T871" s="44"/>
    </row>
    <row r="872" spans="1:20" ht="12.75">
      <c r="A872" s="60"/>
      <c r="C872" s="60"/>
      <c r="E872" s="60"/>
      <c r="F872" s="60"/>
      <c r="K872" s="44"/>
      <c r="L872" s="44"/>
      <c r="M872" s="44"/>
      <c r="N872" s="44"/>
      <c r="O872" s="44"/>
      <c r="P872" s="44"/>
      <c r="Q872" s="44"/>
      <c r="R872" s="44"/>
      <c r="S872" s="44"/>
      <c r="T872" s="44"/>
    </row>
    <row r="873" spans="1:20" ht="12.75">
      <c r="A873" s="60"/>
      <c r="C873" s="60"/>
      <c r="E873" s="60"/>
      <c r="F873" s="60"/>
      <c r="K873" s="44"/>
      <c r="L873" s="44"/>
      <c r="M873" s="44"/>
      <c r="N873" s="44"/>
      <c r="O873" s="44"/>
      <c r="P873" s="44"/>
      <c r="Q873" s="44"/>
      <c r="R873" s="44"/>
      <c r="S873" s="44"/>
      <c r="T873" s="44"/>
    </row>
    <row r="874" spans="1:20" ht="12.75">
      <c r="A874" s="60"/>
      <c r="C874" s="60"/>
      <c r="E874" s="60"/>
      <c r="F874" s="60"/>
      <c r="K874" s="44"/>
      <c r="L874" s="44"/>
      <c r="M874" s="44"/>
      <c r="N874" s="44"/>
      <c r="O874" s="44"/>
      <c r="P874" s="44"/>
      <c r="Q874" s="44"/>
      <c r="R874" s="44"/>
      <c r="S874" s="44"/>
      <c r="T874" s="44"/>
    </row>
    <row r="875" spans="1:20" ht="12.75">
      <c r="A875" s="60"/>
      <c r="C875" s="60"/>
      <c r="E875" s="60"/>
      <c r="F875" s="60"/>
      <c r="K875" s="44"/>
      <c r="L875" s="44"/>
      <c r="M875" s="44"/>
      <c r="N875" s="44"/>
      <c r="O875" s="44"/>
      <c r="P875" s="44"/>
      <c r="Q875" s="44"/>
      <c r="R875" s="44"/>
      <c r="S875" s="44"/>
      <c r="T875" s="44"/>
    </row>
    <row r="876" spans="1:20" ht="12.75">
      <c r="A876" s="60"/>
      <c r="C876" s="60"/>
      <c r="E876" s="60"/>
      <c r="F876" s="60"/>
      <c r="K876" s="44"/>
      <c r="L876" s="44"/>
      <c r="M876" s="44"/>
      <c r="N876" s="44"/>
      <c r="O876" s="44"/>
      <c r="P876" s="44"/>
      <c r="Q876" s="44"/>
      <c r="R876" s="44"/>
      <c r="S876" s="44"/>
      <c r="T876" s="44"/>
    </row>
    <row r="877" spans="1:20" ht="12.75">
      <c r="A877" s="60"/>
      <c r="C877" s="60"/>
      <c r="E877" s="60"/>
      <c r="F877" s="60"/>
      <c r="K877" s="44"/>
      <c r="L877" s="44"/>
      <c r="M877" s="44"/>
      <c r="N877" s="44"/>
      <c r="O877" s="44"/>
      <c r="P877" s="44"/>
      <c r="Q877" s="44"/>
      <c r="R877" s="44"/>
      <c r="S877" s="44"/>
      <c r="T877" s="44"/>
    </row>
    <row r="878" spans="1:20" ht="12.75">
      <c r="A878" s="60"/>
      <c r="C878" s="60"/>
      <c r="E878" s="60"/>
      <c r="F878" s="60"/>
      <c r="K878" s="44"/>
      <c r="L878" s="44"/>
      <c r="M878" s="44"/>
      <c r="N878" s="44"/>
      <c r="O878" s="44"/>
      <c r="P878" s="44"/>
      <c r="Q878" s="44"/>
      <c r="R878" s="44"/>
      <c r="S878" s="44"/>
      <c r="T878" s="44"/>
    </row>
    <row r="879" spans="1:20" ht="12.75">
      <c r="A879" s="60"/>
      <c r="C879" s="60"/>
      <c r="E879" s="60"/>
      <c r="F879" s="60"/>
      <c r="K879" s="44"/>
      <c r="L879" s="44"/>
      <c r="M879" s="44"/>
      <c r="N879" s="44"/>
      <c r="O879" s="44"/>
      <c r="P879" s="44"/>
      <c r="Q879" s="44"/>
      <c r="R879" s="44"/>
      <c r="S879" s="44"/>
      <c r="T879" s="44"/>
    </row>
    <row r="880" spans="1:20" ht="12.75">
      <c r="A880" s="60"/>
      <c r="C880" s="60"/>
      <c r="E880" s="60"/>
      <c r="F880" s="60"/>
      <c r="K880" s="44"/>
      <c r="L880" s="44"/>
      <c r="M880" s="44"/>
      <c r="N880" s="44"/>
      <c r="O880" s="44"/>
      <c r="P880" s="44"/>
      <c r="Q880" s="44"/>
      <c r="R880" s="44"/>
      <c r="S880" s="44"/>
      <c r="T880" s="44"/>
    </row>
    <row r="881" spans="1:20" ht="12.75">
      <c r="A881" s="60"/>
      <c r="C881" s="60"/>
      <c r="E881" s="60"/>
      <c r="F881" s="60"/>
      <c r="K881" s="44"/>
      <c r="L881" s="44"/>
      <c r="M881" s="44"/>
      <c r="N881" s="44"/>
      <c r="O881" s="44"/>
      <c r="P881" s="44"/>
      <c r="Q881" s="44"/>
      <c r="R881" s="44"/>
      <c r="S881" s="44"/>
      <c r="T881" s="44"/>
    </row>
    <row r="882" spans="1:20" ht="12.75">
      <c r="A882" s="60"/>
      <c r="C882" s="60"/>
      <c r="E882" s="60"/>
      <c r="F882" s="60"/>
      <c r="K882" s="44"/>
      <c r="L882" s="44"/>
      <c r="M882" s="44"/>
      <c r="N882" s="44"/>
      <c r="O882" s="44"/>
      <c r="P882" s="44"/>
      <c r="Q882" s="44"/>
      <c r="R882" s="44"/>
      <c r="S882" s="44"/>
      <c r="T882" s="44"/>
    </row>
    <row r="883" spans="1:20" ht="12.75">
      <c r="A883" s="60"/>
      <c r="C883" s="60"/>
      <c r="E883" s="60"/>
      <c r="F883" s="60"/>
      <c r="K883" s="44"/>
      <c r="L883" s="44"/>
      <c r="M883" s="44"/>
      <c r="N883" s="44"/>
      <c r="O883" s="44"/>
      <c r="P883" s="44"/>
      <c r="Q883" s="44"/>
      <c r="R883" s="44"/>
      <c r="S883" s="44"/>
      <c r="T883" s="44"/>
    </row>
    <row r="884" spans="1:20" ht="12.75">
      <c r="A884" s="60"/>
      <c r="C884" s="60"/>
      <c r="E884" s="60"/>
      <c r="F884" s="60"/>
      <c r="K884" s="44"/>
      <c r="L884" s="44"/>
      <c r="M884" s="44"/>
      <c r="N884" s="44"/>
      <c r="O884" s="44"/>
      <c r="P884" s="44"/>
      <c r="Q884" s="44"/>
      <c r="R884" s="44"/>
      <c r="S884" s="44"/>
      <c r="T884" s="44"/>
    </row>
    <row r="885" spans="1:20" ht="12.75">
      <c r="A885" s="60"/>
      <c r="C885" s="60"/>
      <c r="E885" s="60"/>
      <c r="F885" s="60"/>
      <c r="K885" s="44"/>
      <c r="L885" s="44"/>
      <c r="M885" s="44"/>
      <c r="N885" s="44"/>
      <c r="O885" s="44"/>
      <c r="P885" s="44"/>
      <c r="Q885" s="44"/>
      <c r="R885" s="44"/>
      <c r="S885" s="44"/>
      <c r="T885" s="44"/>
    </row>
    <row r="886" spans="1:20" ht="12.75">
      <c r="A886" s="60"/>
      <c r="C886" s="60"/>
      <c r="E886" s="60"/>
      <c r="F886" s="60"/>
      <c r="K886" s="44"/>
      <c r="L886" s="44"/>
      <c r="M886" s="44"/>
      <c r="N886" s="44"/>
      <c r="O886" s="44"/>
      <c r="P886" s="44"/>
      <c r="Q886" s="44"/>
      <c r="R886" s="44"/>
      <c r="S886" s="44"/>
      <c r="T886" s="44"/>
    </row>
    <row r="887" spans="1:20" ht="12.75">
      <c r="A887" s="60"/>
      <c r="C887" s="60"/>
      <c r="E887" s="60"/>
      <c r="F887" s="60"/>
      <c r="K887" s="44"/>
      <c r="L887" s="44"/>
      <c r="M887" s="44"/>
      <c r="N887" s="44"/>
      <c r="O887" s="44"/>
      <c r="P887" s="44"/>
      <c r="Q887" s="44"/>
      <c r="R887" s="44"/>
      <c r="S887" s="44"/>
      <c r="T887" s="44"/>
    </row>
    <row r="888" spans="1:20" ht="12.75">
      <c r="A888" s="60"/>
      <c r="C888" s="60"/>
      <c r="E888" s="60"/>
      <c r="F888" s="60"/>
      <c r="K888" s="44"/>
      <c r="L888" s="44"/>
      <c r="M888" s="44"/>
      <c r="N888" s="44"/>
      <c r="O888" s="44"/>
      <c r="P888" s="44"/>
      <c r="Q888" s="44"/>
      <c r="R888" s="44"/>
      <c r="S888" s="44"/>
      <c r="T888" s="44"/>
    </row>
    <row r="889" spans="1:20" ht="12.75">
      <c r="A889" s="60"/>
      <c r="C889" s="60"/>
      <c r="E889" s="60"/>
      <c r="F889" s="60"/>
      <c r="K889" s="44"/>
      <c r="L889" s="44"/>
      <c r="M889" s="44"/>
      <c r="N889" s="44"/>
      <c r="O889" s="44"/>
      <c r="P889" s="44"/>
      <c r="Q889" s="44"/>
      <c r="R889" s="44"/>
      <c r="S889" s="44"/>
      <c r="T889" s="44"/>
    </row>
    <row r="890" spans="1:20" ht="12.75">
      <c r="A890" s="60"/>
      <c r="C890" s="60"/>
      <c r="E890" s="60"/>
      <c r="F890" s="60"/>
      <c r="K890" s="44"/>
      <c r="L890" s="44"/>
      <c r="M890" s="44"/>
      <c r="N890" s="44"/>
      <c r="O890" s="44"/>
      <c r="P890" s="44"/>
      <c r="Q890" s="44"/>
      <c r="R890" s="44"/>
      <c r="S890" s="44"/>
      <c r="T890" s="44"/>
    </row>
    <row r="891" spans="1:20" ht="12.75">
      <c r="A891" s="60"/>
      <c r="C891" s="60"/>
      <c r="E891" s="60"/>
      <c r="F891" s="60"/>
      <c r="K891" s="44"/>
      <c r="L891" s="44"/>
      <c r="M891" s="44"/>
      <c r="N891" s="44"/>
      <c r="O891" s="44"/>
      <c r="P891" s="44"/>
      <c r="Q891" s="44"/>
      <c r="R891" s="44"/>
      <c r="S891" s="44"/>
      <c r="T891" s="44"/>
    </row>
    <row r="892" spans="1:20" ht="12.75">
      <c r="A892" s="60"/>
      <c r="C892" s="60"/>
      <c r="E892" s="60"/>
      <c r="F892" s="60"/>
      <c r="K892" s="44"/>
      <c r="L892" s="44"/>
      <c r="M892" s="44"/>
      <c r="N892" s="44"/>
      <c r="O892" s="44"/>
      <c r="P892" s="44"/>
      <c r="Q892" s="44"/>
      <c r="R892" s="44"/>
      <c r="S892" s="44"/>
      <c r="T892" s="44"/>
    </row>
    <row r="893" spans="1:20" ht="12.75">
      <c r="A893" s="60"/>
      <c r="C893" s="60"/>
      <c r="E893" s="60"/>
      <c r="F893" s="60"/>
      <c r="K893" s="44"/>
      <c r="L893" s="44"/>
      <c r="M893" s="44"/>
      <c r="N893" s="44"/>
      <c r="O893" s="44"/>
      <c r="P893" s="44"/>
      <c r="Q893" s="44"/>
      <c r="R893" s="44"/>
      <c r="S893" s="44"/>
      <c r="T893" s="44"/>
    </row>
    <row r="894" spans="1:20" ht="12.75">
      <c r="A894" s="60"/>
      <c r="C894" s="60"/>
      <c r="E894" s="60"/>
      <c r="F894" s="60"/>
      <c r="K894" s="44"/>
      <c r="L894" s="44"/>
      <c r="M894" s="44"/>
      <c r="N894" s="44"/>
      <c r="O894" s="44"/>
      <c r="P894" s="44"/>
      <c r="Q894" s="44"/>
      <c r="R894" s="44"/>
      <c r="S894" s="44"/>
      <c r="T894" s="44"/>
    </row>
    <row r="895" spans="1:20" ht="12.75">
      <c r="A895" s="60"/>
      <c r="C895" s="60"/>
      <c r="E895" s="60"/>
      <c r="F895" s="60"/>
      <c r="K895" s="44"/>
      <c r="L895" s="44"/>
      <c r="M895" s="44"/>
      <c r="N895" s="44"/>
      <c r="O895" s="44"/>
      <c r="P895" s="44"/>
      <c r="Q895" s="44"/>
      <c r="R895" s="44"/>
      <c r="S895" s="44"/>
      <c r="T895" s="44"/>
    </row>
    <row r="896" spans="1:20" ht="12.75">
      <c r="A896" s="60"/>
      <c r="C896" s="60"/>
      <c r="E896" s="60"/>
      <c r="F896" s="60"/>
      <c r="K896" s="44"/>
      <c r="L896" s="44"/>
      <c r="M896" s="44"/>
      <c r="N896" s="44"/>
      <c r="O896" s="44"/>
      <c r="P896" s="44"/>
      <c r="Q896" s="44"/>
      <c r="R896" s="44"/>
      <c r="S896" s="44"/>
      <c r="T896" s="44"/>
    </row>
    <row r="897" spans="1:20" ht="12.75">
      <c r="A897" s="60"/>
      <c r="C897" s="60"/>
      <c r="E897" s="60"/>
      <c r="F897" s="60"/>
      <c r="K897" s="44"/>
      <c r="L897" s="44"/>
      <c r="M897" s="44"/>
      <c r="N897" s="44"/>
      <c r="O897" s="44"/>
      <c r="P897" s="44"/>
      <c r="Q897" s="44"/>
      <c r="R897" s="44"/>
      <c r="S897" s="44"/>
      <c r="T897" s="44"/>
    </row>
    <row r="898" spans="1:20" ht="12.75">
      <c r="A898" s="60"/>
      <c r="C898" s="60"/>
      <c r="E898" s="60"/>
      <c r="F898" s="60"/>
      <c r="K898" s="44"/>
      <c r="L898" s="44"/>
      <c r="M898" s="44"/>
      <c r="N898" s="44"/>
      <c r="O898" s="44"/>
      <c r="P898" s="44"/>
      <c r="Q898" s="44"/>
      <c r="R898" s="44"/>
      <c r="S898" s="44"/>
      <c r="T898" s="44"/>
    </row>
    <row r="899" spans="1:20" ht="12.75">
      <c r="A899" s="60"/>
      <c r="C899" s="60"/>
      <c r="E899" s="60"/>
      <c r="F899" s="60"/>
      <c r="K899" s="44"/>
      <c r="L899" s="44"/>
      <c r="M899" s="44"/>
      <c r="N899" s="44"/>
      <c r="O899" s="44"/>
      <c r="P899" s="44"/>
      <c r="Q899" s="44"/>
      <c r="R899" s="44"/>
      <c r="S899" s="44"/>
      <c r="T899" s="44"/>
    </row>
    <row r="900" spans="1:20" ht="12.75">
      <c r="A900" s="60"/>
      <c r="C900" s="60"/>
      <c r="E900" s="60"/>
      <c r="F900" s="60"/>
      <c r="K900" s="44"/>
      <c r="L900" s="44"/>
      <c r="M900" s="44"/>
      <c r="N900" s="44"/>
      <c r="O900" s="44"/>
      <c r="P900" s="44"/>
      <c r="Q900" s="44"/>
      <c r="R900" s="44"/>
      <c r="S900" s="44"/>
      <c r="T900" s="44"/>
    </row>
    <row r="901" spans="1:20" ht="12.75">
      <c r="A901" s="60"/>
      <c r="C901" s="60"/>
      <c r="E901" s="60"/>
      <c r="F901" s="60"/>
      <c r="K901" s="44"/>
      <c r="L901" s="44"/>
      <c r="M901" s="44"/>
      <c r="N901" s="44"/>
      <c r="O901" s="44"/>
      <c r="P901" s="44"/>
      <c r="Q901" s="44"/>
      <c r="R901" s="44"/>
      <c r="S901" s="44"/>
      <c r="T901" s="44"/>
    </row>
    <row r="902" spans="1:20" ht="12.75">
      <c r="A902" s="60"/>
      <c r="C902" s="60"/>
      <c r="E902" s="60"/>
      <c r="F902" s="60"/>
      <c r="K902" s="44"/>
      <c r="L902" s="44"/>
      <c r="M902" s="44"/>
      <c r="N902" s="44"/>
      <c r="O902" s="44"/>
      <c r="P902" s="44"/>
      <c r="Q902" s="44"/>
      <c r="R902" s="44"/>
      <c r="S902" s="44"/>
      <c r="T902" s="44"/>
    </row>
    <row r="903" spans="1:20" ht="12.75">
      <c r="A903" s="60"/>
      <c r="C903" s="60"/>
      <c r="E903" s="60"/>
      <c r="F903" s="60"/>
      <c r="K903" s="44"/>
      <c r="L903" s="44"/>
      <c r="M903" s="44"/>
      <c r="N903" s="44"/>
      <c r="O903" s="44"/>
      <c r="P903" s="44"/>
      <c r="Q903" s="44"/>
      <c r="R903" s="44"/>
      <c r="S903" s="44"/>
      <c r="T903" s="44"/>
    </row>
    <row r="904" spans="1:20" ht="12.75">
      <c r="A904" s="60"/>
      <c r="C904" s="60"/>
      <c r="E904" s="60"/>
      <c r="F904" s="60"/>
      <c r="K904" s="44"/>
      <c r="L904" s="44"/>
      <c r="M904" s="44"/>
      <c r="N904" s="44"/>
      <c r="O904" s="44"/>
      <c r="P904" s="44"/>
      <c r="Q904" s="44"/>
      <c r="R904" s="44"/>
      <c r="S904" s="44"/>
      <c r="T904" s="44"/>
    </row>
    <row r="905" spans="1:20" ht="12.75">
      <c r="A905" s="60"/>
      <c r="C905" s="60"/>
      <c r="E905" s="60"/>
      <c r="F905" s="60"/>
      <c r="K905" s="44"/>
      <c r="L905" s="44"/>
      <c r="M905" s="44"/>
      <c r="N905" s="44"/>
      <c r="O905" s="44"/>
      <c r="P905" s="44"/>
      <c r="Q905" s="44"/>
      <c r="R905" s="44"/>
      <c r="S905" s="44"/>
      <c r="T905" s="44"/>
    </row>
    <row r="906" spans="1:20" ht="12.75">
      <c r="A906" s="60"/>
      <c r="C906" s="60"/>
      <c r="E906" s="60"/>
      <c r="F906" s="60"/>
      <c r="K906" s="44"/>
      <c r="L906" s="44"/>
      <c r="M906" s="44"/>
      <c r="N906" s="44"/>
      <c r="O906" s="44"/>
      <c r="P906" s="44"/>
      <c r="Q906" s="44"/>
      <c r="R906" s="44"/>
      <c r="S906" s="44"/>
      <c r="T906" s="44"/>
    </row>
    <row r="907" spans="1:20" ht="12.75">
      <c r="A907" s="60"/>
      <c r="C907" s="60"/>
      <c r="E907" s="60"/>
      <c r="F907" s="60"/>
      <c r="K907" s="44"/>
      <c r="L907" s="44"/>
      <c r="M907" s="44"/>
      <c r="N907" s="44"/>
      <c r="O907" s="44"/>
      <c r="P907" s="44"/>
      <c r="Q907" s="44"/>
      <c r="R907" s="44"/>
      <c r="S907" s="44"/>
      <c r="T907" s="44"/>
    </row>
    <row r="908" spans="1:20" ht="12.75">
      <c r="A908" s="60"/>
      <c r="C908" s="60"/>
      <c r="E908" s="60"/>
      <c r="F908" s="60"/>
      <c r="K908" s="44"/>
      <c r="L908" s="44"/>
      <c r="M908" s="44"/>
      <c r="N908" s="44"/>
      <c r="O908" s="44"/>
      <c r="P908" s="44"/>
      <c r="Q908" s="44"/>
      <c r="R908" s="44"/>
      <c r="S908" s="44"/>
      <c r="T908" s="44"/>
    </row>
    <row r="909" spans="1:20" ht="12.75">
      <c r="A909" s="60"/>
      <c r="C909" s="60"/>
      <c r="E909" s="60"/>
      <c r="F909" s="60"/>
      <c r="K909" s="44"/>
      <c r="L909" s="44"/>
      <c r="M909" s="44"/>
      <c r="N909" s="44"/>
      <c r="O909" s="44"/>
      <c r="P909" s="44"/>
      <c r="Q909" s="44"/>
      <c r="R909" s="44"/>
      <c r="S909" s="44"/>
      <c r="T909" s="44"/>
    </row>
    <row r="910" spans="1:20" ht="12.75">
      <c r="A910" s="60"/>
      <c r="C910" s="60"/>
      <c r="E910" s="60"/>
      <c r="F910" s="60"/>
      <c r="K910" s="44"/>
      <c r="L910" s="44"/>
      <c r="M910" s="44"/>
      <c r="N910" s="44"/>
      <c r="O910" s="44"/>
      <c r="P910" s="44"/>
      <c r="Q910" s="44"/>
      <c r="R910" s="44"/>
      <c r="S910" s="44"/>
      <c r="T910" s="44"/>
    </row>
    <row r="911" spans="1:20" ht="12.75">
      <c r="A911" s="60"/>
      <c r="C911" s="60"/>
      <c r="E911" s="60"/>
      <c r="F911" s="60"/>
      <c r="K911" s="44"/>
      <c r="L911" s="44"/>
      <c r="M911" s="44"/>
      <c r="N911" s="44"/>
      <c r="O911" s="44"/>
      <c r="P911" s="44"/>
      <c r="Q911" s="44"/>
      <c r="R911" s="44"/>
      <c r="S911" s="44"/>
      <c r="T911" s="44"/>
    </row>
    <row r="912" spans="1:20" ht="12.75">
      <c r="A912" s="60"/>
      <c r="C912" s="60"/>
      <c r="E912" s="60"/>
      <c r="F912" s="60"/>
      <c r="K912" s="44"/>
      <c r="L912" s="44"/>
      <c r="M912" s="44"/>
      <c r="N912" s="44"/>
      <c r="O912" s="44"/>
      <c r="P912" s="44"/>
      <c r="Q912" s="44"/>
      <c r="R912" s="44"/>
      <c r="S912" s="44"/>
      <c r="T912" s="44"/>
    </row>
    <row r="913" spans="1:20" ht="12.75">
      <c r="A913" s="60"/>
      <c r="C913" s="60"/>
      <c r="E913" s="60"/>
      <c r="F913" s="60"/>
      <c r="K913" s="44"/>
      <c r="L913" s="44"/>
      <c r="M913" s="44"/>
      <c r="N913" s="44"/>
      <c r="O913" s="44"/>
      <c r="P913" s="44"/>
      <c r="Q913" s="44"/>
      <c r="R913" s="44"/>
      <c r="S913" s="44"/>
      <c r="T913" s="44"/>
    </row>
    <row r="914" spans="1:20" ht="12.75">
      <c r="A914" s="60"/>
      <c r="C914" s="60"/>
      <c r="E914" s="60"/>
      <c r="F914" s="60"/>
      <c r="K914" s="44"/>
      <c r="L914" s="44"/>
      <c r="M914" s="44"/>
      <c r="N914" s="44"/>
      <c r="O914" s="44"/>
      <c r="P914" s="44"/>
      <c r="Q914" s="44"/>
      <c r="R914" s="44"/>
      <c r="S914" s="44"/>
      <c r="T914" s="44"/>
    </row>
    <row r="915" spans="1:20" ht="12.75">
      <c r="A915" s="60"/>
      <c r="C915" s="60"/>
      <c r="E915" s="60"/>
      <c r="F915" s="60"/>
      <c r="K915" s="44"/>
      <c r="L915" s="44"/>
      <c r="M915" s="44"/>
      <c r="N915" s="44"/>
      <c r="O915" s="44"/>
      <c r="P915" s="44"/>
      <c r="Q915" s="44"/>
      <c r="R915" s="44"/>
      <c r="S915" s="44"/>
      <c r="T915" s="44"/>
    </row>
    <row r="916" spans="1:20" ht="12.75">
      <c r="A916" s="60"/>
      <c r="C916" s="60"/>
      <c r="E916" s="60"/>
      <c r="F916" s="60"/>
      <c r="K916" s="44"/>
      <c r="L916" s="44"/>
      <c r="M916" s="44"/>
      <c r="N916" s="44"/>
      <c r="O916" s="44"/>
      <c r="P916" s="44"/>
      <c r="Q916" s="44"/>
      <c r="R916" s="44"/>
      <c r="S916" s="44"/>
      <c r="T916" s="44"/>
    </row>
    <row r="917" spans="1:20" ht="12.75">
      <c r="A917" s="60"/>
      <c r="C917" s="60"/>
      <c r="E917" s="60"/>
      <c r="F917" s="60"/>
      <c r="K917" s="44"/>
      <c r="L917" s="44"/>
      <c r="M917" s="44"/>
      <c r="N917" s="44"/>
      <c r="O917" s="44"/>
      <c r="P917" s="44"/>
      <c r="Q917" s="44"/>
      <c r="R917" s="44"/>
      <c r="S917" s="44"/>
      <c r="T917" s="44"/>
    </row>
    <row r="918" spans="1:20" ht="12.75">
      <c r="A918" s="60"/>
      <c r="C918" s="60"/>
      <c r="E918" s="60"/>
      <c r="F918" s="60"/>
      <c r="K918" s="44"/>
      <c r="L918" s="44"/>
      <c r="M918" s="44"/>
      <c r="N918" s="44"/>
      <c r="O918" s="44"/>
      <c r="P918" s="44"/>
      <c r="Q918" s="44"/>
      <c r="R918" s="44"/>
      <c r="S918" s="44"/>
      <c r="T918" s="44"/>
    </row>
    <row r="919" spans="1:20" ht="12.75">
      <c r="A919" s="60"/>
      <c r="C919" s="60"/>
      <c r="E919" s="60"/>
      <c r="F919" s="60"/>
      <c r="K919" s="44"/>
      <c r="L919" s="44"/>
      <c r="M919" s="44"/>
      <c r="N919" s="44"/>
      <c r="O919" s="44"/>
      <c r="P919" s="44"/>
      <c r="Q919" s="44"/>
      <c r="R919" s="44"/>
      <c r="S919" s="44"/>
      <c r="T919" s="44"/>
    </row>
    <row r="920" spans="1:20" ht="12.75">
      <c r="A920" s="60"/>
      <c r="C920" s="60"/>
      <c r="E920" s="60"/>
      <c r="F920" s="60"/>
      <c r="K920" s="44"/>
      <c r="L920" s="44"/>
      <c r="M920" s="44"/>
      <c r="N920" s="44"/>
      <c r="O920" s="44"/>
      <c r="P920" s="44"/>
      <c r="Q920" s="44"/>
      <c r="R920" s="44"/>
      <c r="S920" s="44"/>
      <c r="T920" s="44"/>
    </row>
    <row r="921" spans="1:20" ht="12.75">
      <c r="A921" s="60"/>
      <c r="C921" s="60"/>
      <c r="E921" s="60"/>
      <c r="F921" s="60"/>
      <c r="K921" s="44"/>
      <c r="L921" s="44"/>
      <c r="M921" s="44"/>
      <c r="N921" s="44"/>
      <c r="O921" s="44"/>
      <c r="P921" s="44"/>
      <c r="Q921" s="44"/>
      <c r="R921" s="44"/>
      <c r="S921" s="44"/>
      <c r="T921" s="44"/>
    </row>
    <row r="922" spans="1:20" ht="12.75">
      <c r="A922" s="60"/>
      <c r="C922" s="60"/>
      <c r="E922" s="60"/>
      <c r="F922" s="60"/>
      <c r="K922" s="44"/>
      <c r="L922" s="44"/>
      <c r="M922" s="44"/>
      <c r="N922" s="44"/>
      <c r="O922" s="44"/>
      <c r="P922" s="44"/>
      <c r="Q922" s="44"/>
      <c r="R922" s="44"/>
      <c r="S922" s="44"/>
      <c r="T922" s="44"/>
    </row>
    <row r="923" spans="1:20" ht="12.75">
      <c r="A923" s="60"/>
      <c r="C923" s="60"/>
      <c r="E923" s="60"/>
      <c r="F923" s="60"/>
      <c r="K923" s="44"/>
      <c r="L923" s="44"/>
      <c r="M923" s="44"/>
      <c r="N923" s="44"/>
      <c r="O923" s="44"/>
      <c r="P923" s="44"/>
      <c r="Q923" s="44"/>
      <c r="R923" s="44"/>
      <c r="S923" s="44"/>
      <c r="T923" s="44"/>
    </row>
    <row r="924" spans="1:20" ht="12.75">
      <c r="A924" s="60"/>
      <c r="C924" s="60"/>
      <c r="E924" s="60"/>
      <c r="F924" s="60"/>
      <c r="K924" s="44"/>
      <c r="L924" s="44"/>
      <c r="M924" s="44"/>
      <c r="N924" s="44"/>
      <c r="O924" s="44"/>
      <c r="P924" s="44"/>
      <c r="Q924" s="44"/>
      <c r="R924" s="44"/>
      <c r="S924" s="44"/>
      <c r="T924" s="44"/>
    </row>
    <row r="925" spans="1:20" ht="12.75">
      <c r="A925" s="60"/>
      <c r="C925" s="60"/>
      <c r="E925" s="60"/>
      <c r="F925" s="60"/>
      <c r="K925" s="44"/>
      <c r="L925" s="44"/>
      <c r="M925" s="44"/>
      <c r="N925" s="44"/>
      <c r="O925" s="44"/>
      <c r="P925" s="44"/>
      <c r="Q925" s="44"/>
      <c r="R925" s="44"/>
      <c r="S925" s="44"/>
      <c r="T925" s="44"/>
    </row>
    <row r="926" spans="1:20" ht="12.75">
      <c r="A926" s="60"/>
      <c r="C926" s="60"/>
      <c r="E926" s="60"/>
      <c r="F926" s="60"/>
      <c r="K926" s="44"/>
      <c r="L926" s="44"/>
      <c r="M926" s="44"/>
      <c r="N926" s="44"/>
      <c r="O926" s="44"/>
      <c r="P926" s="44"/>
      <c r="Q926" s="44"/>
      <c r="R926" s="44"/>
      <c r="S926" s="44"/>
      <c r="T926" s="44"/>
    </row>
    <row r="927" spans="1:20" ht="12.75">
      <c r="A927" s="60"/>
      <c r="C927" s="60"/>
      <c r="E927" s="60"/>
      <c r="F927" s="60"/>
      <c r="K927" s="44"/>
      <c r="L927" s="44"/>
      <c r="M927" s="44"/>
      <c r="N927" s="44"/>
      <c r="O927" s="44"/>
      <c r="P927" s="44"/>
      <c r="Q927" s="44"/>
      <c r="R927" s="44"/>
      <c r="S927" s="44"/>
      <c r="T927" s="44"/>
    </row>
    <row r="928" spans="1:20" ht="12.75">
      <c r="A928" s="60"/>
      <c r="C928" s="60"/>
      <c r="E928" s="60"/>
      <c r="F928" s="60"/>
      <c r="K928" s="44"/>
      <c r="L928" s="44"/>
      <c r="M928" s="44"/>
      <c r="N928" s="44"/>
      <c r="O928" s="44"/>
      <c r="P928" s="44"/>
      <c r="Q928" s="44"/>
      <c r="R928" s="44"/>
      <c r="S928" s="44"/>
      <c r="T928" s="44"/>
    </row>
    <row r="929" spans="1:20" ht="12.75">
      <c r="A929" s="60"/>
      <c r="C929" s="60"/>
      <c r="E929" s="60"/>
      <c r="F929" s="60"/>
      <c r="K929" s="44"/>
      <c r="L929" s="44"/>
      <c r="M929" s="44"/>
      <c r="N929" s="44"/>
      <c r="O929" s="44"/>
      <c r="P929" s="44"/>
      <c r="Q929" s="44"/>
      <c r="R929" s="44"/>
      <c r="S929" s="44"/>
      <c r="T929" s="44"/>
    </row>
    <row r="930" spans="1:20" ht="12.75">
      <c r="A930" s="60"/>
      <c r="C930" s="60"/>
      <c r="E930" s="60"/>
      <c r="F930" s="60"/>
      <c r="K930" s="44"/>
      <c r="L930" s="44"/>
      <c r="M930" s="44"/>
      <c r="N930" s="44"/>
      <c r="O930" s="44"/>
      <c r="P930" s="44"/>
      <c r="Q930" s="44"/>
      <c r="R930" s="44"/>
      <c r="S930" s="44"/>
      <c r="T930" s="44"/>
    </row>
    <row r="931" spans="1:20" ht="12.75">
      <c r="A931" s="60"/>
      <c r="C931" s="60"/>
      <c r="E931" s="60"/>
      <c r="F931" s="60"/>
      <c r="K931" s="44"/>
      <c r="L931" s="44"/>
      <c r="M931" s="44"/>
      <c r="N931" s="44"/>
      <c r="O931" s="44"/>
      <c r="P931" s="44"/>
      <c r="Q931" s="44"/>
      <c r="R931" s="44"/>
      <c r="S931" s="44"/>
      <c r="T931" s="44"/>
    </row>
    <row r="932" spans="1:20" ht="12.75">
      <c r="A932" s="60"/>
      <c r="C932" s="60"/>
      <c r="E932" s="60"/>
      <c r="F932" s="60"/>
      <c r="K932" s="44"/>
      <c r="L932" s="44"/>
      <c r="M932" s="44"/>
      <c r="N932" s="44"/>
      <c r="O932" s="44"/>
      <c r="P932" s="44"/>
      <c r="Q932" s="44"/>
      <c r="R932" s="44"/>
      <c r="S932" s="44"/>
      <c r="T932" s="44"/>
    </row>
    <row r="933" spans="1:20" ht="12.75">
      <c r="A933" s="60"/>
      <c r="C933" s="60"/>
      <c r="E933" s="60"/>
      <c r="F933" s="60"/>
      <c r="K933" s="44"/>
      <c r="L933" s="44"/>
      <c r="M933" s="44"/>
      <c r="N933" s="44"/>
      <c r="O933" s="44"/>
      <c r="P933" s="44"/>
      <c r="Q933" s="44"/>
      <c r="R933" s="44"/>
      <c r="S933" s="44"/>
      <c r="T933" s="44"/>
    </row>
    <row r="934" spans="1:20" ht="12.75">
      <c r="A934" s="60"/>
      <c r="C934" s="60"/>
      <c r="E934" s="60"/>
      <c r="F934" s="60"/>
      <c r="K934" s="44"/>
      <c r="L934" s="44"/>
      <c r="M934" s="44"/>
      <c r="N934" s="44"/>
      <c r="O934" s="44"/>
      <c r="P934" s="44"/>
      <c r="Q934" s="44"/>
      <c r="R934" s="44"/>
      <c r="S934" s="44"/>
      <c r="T934" s="44"/>
    </row>
    <row r="935" spans="1:20" ht="12.75">
      <c r="A935" s="60"/>
      <c r="C935" s="60"/>
      <c r="E935" s="60"/>
      <c r="F935" s="60"/>
      <c r="K935" s="44"/>
      <c r="L935" s="44"/>
      <c r="M935" s="44"/>
      <c r="N935" s="44"/>
      <c r="O935" s="44"/>
      <c r="P935" s="44"/>
      <c r="Q935" s="44"/>
      <c r="R935" s="44"/>
      <c r="S935" s="44"/>
      <c r="T935" s="44"/>
    </row>
    <row r="936" spans="1:20" ht="12.75">
      <c r="A936" s="60"/>
      <c r="C936" s="60"/>
      <c r="E936" s="60"/>
      <c r="F936" s="60"/>
      <c r="K936" s="44"/>
      <c r="L936" s="44"/>
      <c r="M936" s="44"/>
      <c r="N936" s="44"/>
      <c r="O936" s="44"/>
      <c r="P936" s="44"/>
      <c r="Q936" s="44"/>
      <c r="R936" s="44"/>
      <c r="S936" s="44"/>
      <c r="T936" s="44"/>
    </row>
    <row r="937" spans="1:20" ht="12.75">
      <c r="A937" s="60"/>
      <c r="C937" s="60"/>
      <c r="E937" s="60"/>
      <c r="F937" s="60"/>
      <c r="K937" s="44"/>
      <c r="L937" s="44"/>
      <c r="M937" s="44"/>
      <c r="N937" s="44"/>
      <c r="O937" s="44"/>
      <c r="P937" s="44"/>
      <c r="Q937" s="44"/>
      <c r="R937" s="44"/>
      <c r="S937" s="44"/>
      <c r="T937" s="44"/>
    </row>
    <row r="938" spans="1:20" ht="12.75">
      <c r="A938" s="60"/>
      <c r="C938" s="60"/>
      <c r="E938" s="60"/>
      <c r="F938" s="60"/>
      <c r="K938" s="44"/>
      <c r="L938" s="44"/>
      <c r="M938" s="44"/>
      <c r="N938" s="44"/>
      <c r="O938" s="44"/>
      <c r="P938" s="44"/>
      <c r="Q938" s="44"/>
      <c r="R938" s="44"/>
      <c r="S938" s="44"/>
      <c r="T938" s="44"/>
    </row>
    <row r="939" spans="1:20" ht="12.75">
      <c r="A939" s="60"/>
      <c r="C939" s="60"/>
      <c r="E939" s="60"/>
      <c r="F939" s="60"/>
      <c r="K939" s="44"/>
      <c r="L939" s="44"/>
      <c r="M939" s="44"/>
      <c r="N939" s="44"/>
      <c r="O939" s="44"/>
      <c r="P939" s="44"/>
      <c r="Q939" s="44"/>
      <c r="R939" s="44"/>
      <c r="S939" s="44"/>
      <c r="T939" s="44"/>
    </row>
    <row r="940" spans="1:20" ht="12.75">
      <c r="A940" s="60"/>
      <c r="C940" s="60"/>
      <c r="E940" s="60"/>
      <c r="F940" s="60"/>
      <c r="K940" s="44"/>
      <c r="L940" s="44"/>
      <c r="M940" s="44"/>
      <c r="N940" s="44"/>
      <c r="O940" s="44"/>
      <c r="P940" s="44"/>
      <c r="Q940" s="44"/>
      <c r="R940" s="44"/>
      <c r="S940" s="44"/>
      <c r="T940" s="44"/>
    </row>
    <row r="941" spans="1:20" ht="12.75">
      <c r="A941" s="60"/>
      <c r="C941" s="60"/>
      <c r="E941" s="60"/>
      <c r="F941" s="60"/>
      <c r="K941" s="44"/>
      <c r="L941" s="44"/>
      <c r="M941" s="44"/>
      <c r="N941" s="44"/>
      <c r="O941" s="44"/>
      <c r="P941" s="44"/>
      <c r="Q941" s="44"/>
      <c r="R941" s="44"/>
      <c r="S941" s="44"/>
      <c r="T941" s="44"/>
    </row>
    <row r="942" spans="1:20" ht="12.75">
      <c r="A942" s="60"/>
      <c r="C942" s="60"/>
      <c r="E942" s="60"/>
      <c r="F942" s="60"/>
      <c r="K942" s="44"/>
      <c r="L942" s="44"/>
      <c r="M942" s="44"/>
      <c r="N942" s="44"/>
      <c r="O942" s="44"/>
      <c r="P942" s="44"/>
      <c r="Q942" s="44"/>
      <c r="R942" s="44"/>
      <c r="S942" s="44"/>
      <c r="T942" s="44"/>
    </row>
    <row r="943" spans="1:20" ht="12.75">
      <c r="A943" s="60"/>
      <c r="C943" s="60"/>
      <c r="E943" s="60"/>
      <c r="F943" s="60"/>
      <c r="K943" s="44"/>
      <c r="L943" s="44"/>
      <c r="M943" s="44"/>
      <c r="N943" s="44"/>
      <c r="O943" s="44"/>
      <c r="P943" s="44"/>
      <c r="Q943" s="44"/>
      <c r="R943" s="44"/>
      <c r="S943" s="44"/>
      <c r="T943" s="44"/>
    </row>
    <row r="944" spans="1:20" ht="12.75">
      <c r="A944" s="60"/>
      <c r="C944" s="60"/>
      <c r="E944" s="60"/>
      <c r="F944" s="60"/>
      <c r="K944" s="44"/>
      <c r="L944" s="44"/>
      <c r="M944" s="44"/>
      <c r="N944" s="44"/>
      <c r="O944" s="44"/>
      <c r="P944" s="44"/>
      <c r="Q944" s="44"/>
      <c r="R944" s="44"/>
      <c r="S944" s="44"/>
      <c r="T944" s="44"/>
    </row>
    <row r="945" spans="1:20" ht="12.75">
      <c r="A945" s="60"/>
      <c r="C945" s="60"/>
      <c r="E945" s="60"/>
      <c r="F945" s="60"/>
      <c r="K945" s="44"/>
      <c r="L945" s="44"/>
      <c r="M945" s="44"/>
      <c r="N945" s="44"/>
      <c r="O945" s="44"/>
      <c r="P945" s="44"/>
      <c r="Q945" s="44"/>
      <c r="R945" s="44"/>
      <c r="S945" s="44"/>
      <c r="T945" s="44"/>
    </row>
    <row r="946" spans="1:20" ht="12.75">
      <c r="A946" s="60"/>
      <c r="C946" s="60"/>
      <c r="E946" s="60"/>
      <c r="F946" s="60"/>
      <c r="K946" s="44"/>
      <c r="L946" s="44"/>
      <c r="M946" s="44"/>
      <c r="N946" s="44"/>
      <c r="O946" s="44"/>
      <c r="P946" s="44"/>
      <c r="Q946" s="44"/>
      <c r="R946" s="44"/>
      <c r="S946" s="44"/>
      <c r="T946" s="44"/>
    </row>
    <row r="947" spans="1:20" ht="12.75">
      <c r="A947" s="60"/>
      <c r="C947" s="60"/>
      <c r="E947" s="60"/>
      <c r="F947" s="60"/>
      <c r="K947" s="44"/>
      <c r="L947" s="44"/>
      <c r="M947" s="44"/>
      <c r="N947" s="44"/>
      <c r="O947" s="44"/>
      <c r="P947" s="44"/>
      <c r="Q947" s="44"/>
      <c r="R947" s="44"/>
      <c r="S947" s="44"/>
      <c r="T947" s="44"/>
    </row>
    <row r="948" spans="1:20" ht="12.75">
      <c r="A948" s="60"/>
      <c r="C948" s="60"/>
      <c r="E948" s="60"/>
      <c r="F948" s="60"/>
      <c r="K948" s="44"/>
      <c r="L948" s="44"/>
      <c r="M948" s="44"/>
      <c r="N948" s="44"/>
      <c r="O948" s="44"/>
      <c r="P948" s="44"/>
      <c r="Q948" s="44"/>
      <c r="R948" s="44"/>
      <c r="S948" s="44"/>
      <c r="T948" s="44"/>
    </row>
    <row r="949" spans="1:20" ht="12.75">
      <c r="A949" s="60"/>
      <c r="C949" s="60"/>
      <c r="E949" s="60"/>
      <c r="F949" s="60"/>
      <c r="K949" s="44"/>
      <c r="L949" s="44"/>
      <c r="M949" s="44"/>
      <c r="N949" s="44"/>
      <c r="O949" s="44"/>
      <c r="P949" s="44"/>
      <c r="Q949" s="44"/>
      <c r="R949" s="44"/>
      <c r="S949" s="44"/>
      <c r="T949" s="44"/>
    </row>
    <row r="950" spans="1:20" ht="12.75">
      <c r="A950" s="60"/>
      <c r="C950" s="60"/>
      <c r="E950" s="60"/>
      <c r="F950" s="60"/>
      <c r="K950" s="44"/>
      <c r="L950" s="44"/>
      <c r="M950" s="44"/>
      <c r="N950" s="44"/>
      <c r="O950" s="44"/>
      <c r="P950" s="44"/>
      <c r="Q950" s="44"/>
      <c r="R950" s="44"/>
      <c r="S950" s="44"/>
      <c r="T950" s="44"/>
    </row>
    <row r="951" spans="1:20" ht="12.75">
      <c r="A951" s="60"/>
      <c r="C951" s="60"/>
      <c r="E951" s="60"/>
      <c r="F951" s="60"/>
      <c r="K951" s="44"/>
      <c r="L951" s="44"/>
      <c r="M951" s="44"/>
      <c r="N951" s="44"/>
      <c r="O951" s="44"/>
      <c r="P951" s="44"/>
      <c r="Q951" s="44"/>
      <c r="R951" s="44"/>
      <c r="S951" s="44"/>
      <c r="T951" s="44"/>
    </row>
    <row r="952" spans="1:20" ht="12.75">
      <c r="A952" s="60"/>
      <c r="C952" s="60"/>
      <c r="E952" s="60"/>
      <c r="F952" s="60"/>
      <c r="K952" s="44"/>
      <c r="L952" s="44"/>
      <c r="M952" s="44"/>
      <c r="N952" s="44"/>
      <c r="O952" s="44"/>
      <c r="P952" s="44"/>
      <c r="Q952" s="44"/>
      <c r="R952" s="44"/>
      <c r="S952" s="44"/>
      <c r="T952" s="44"/>
    </row>
    <row r="953" spans="1:20" ht="12.75">
      <c r="A953" s="60"/>
      <c r="C953" s="60"/>
      <c r="E953" s="60"/>
      <c r="F953" s="60"/>
      <c r="K953" s="44"/>
      <c r="L953" s="44"/>
      <c r="M953" s="44"/>
      <c r="N953" s="44"/>
      <c r="O953" s="44"/>
      <c r="P953" s="44"/>
      <c r="Q953" s="44"/>
      <c r="R953" s="44"/>
      <c r="S953" s="44"/>
      <c r="T953" s="44"/>
    </row>
    <row r="954" spans="1:20" ht="12.75">
      <c r="A954" s="60"/>
      <c r="C954" s="60"/>
      <c r="E954" s="60"/>
      <c r="F954" s="60"/>
      <c r="K954" s="44"/>
      <c r="L954" s="44"/>
      <c r="M954" s="44"/>
      <c r="N954" s="44"/>
      <c r="O954" s="44"/>
      <c r="P954" s="44"/>
      <c r="Q954" s="44"/>
      <c r="R954" s="44"/>
      <c r="S954" s="44"/>
      <c r="T954" s="44"/>
    </row>
    <row r="955" spans="1:20" ht="12.75">
      <c r="A955" s="60"/>
      <c r="C955" s="60"/>
      <c r="E955" s="60"/>
      <c r="F955" s="60"/>
      <c r="K955" s="44"/>
      <c r="L955" s="44"/>
      <c r="M955" s="44"/>
      <c r="N955" s="44"/>
      <c r="O955" s="44"/>
      <c r="P955" s="44"/>
      <c r="Q955" s="44"/>
      <c r="R955" s="44"/>
      <c r="S955" s="44"/>
      <c r="T955" s="44"/>
    </row>
    <row r="956" spans="1:20" ht="12.75">
      <c r="A956" s="60"/>
      <c r="C956" s="60"/>
      <c r="E956" s="60"/>
      <c r="F956" s="60"/>
      <c r="K956" s="44"/>
      <c r="L956" s="44"/>
      <c r="M956" s="44"/>
      <c r="N956" s="44"/>
      <c r="O956" s="44"/>
      <c r="P956" s="44"/>
      <c r="Q956" s="44"/>
      <c r="R956" s="44"/>
      <c r="S956" s="44"/>
      <c r="T956" s="44"/>
    </row>
    <row r="957" spans="1:20" ht="12.75">
      <c r="A957" s="60"/>
      <c r="C957" s="60"/>
      <c r="E957" s="60"/>
      <c r="F957" s="60"/>
      <c r="K957" s="44"/>
      <c r="L957" s="44"/>
      <c r="M957" s="44"/>
      <c r="N957" s="44"/>
      <c r="O957" s="44"/>
      <c r="P957" s="44"/>
      <c r="Q957" s="44"/>
      <c r="R957" s="44"/>
      <c r="S957" s="44"/>
      <c r="T957" s="44"/>
    </row>
    <row r="958" spans="1:20" ht="12.75">
      <c r="A958" s="60"/>
      <c r="C958" s="60"/>
      <c r="E958" s="60"/>
      <c r="F958" s="60"/>
      <c r="K958" s="44"/>
      <c r="L958" s="44"/>
      <c r="M958" s="44"/>
      <c r="N958" s="44"/>
      <c r="O958" s="44"/>
      <c r="P958" s="44"/>
      <c r="Q958" s="44"/>
      <c r="R958" s="44"/>
      <c r="S958" s="44"/>
      <c r="T958" s="44"/>
    </row>
    <row r="959" spans="1:20" ht="12.75">
      <c r="A959" s="60"/>
      <c r="C959" s="60"/>
      <c r="E959" s="60"/>
      <c r="F959" s="60"/>
      <c r="K959" s="44"/>
      <c r="L959" s="44"/>
      <c r="M959" s="44"/>
      <c r="N959" s="44"/>
      <c r="O959" s="44"/>
      <c r="P959" s="44"/>
      <c r="Q959" s="44"/>
      <c r="R959" s="44"/>
      <c r="S959" s="44"/>
      <c r="T959" s="44"/>
    </row>
    <row r="960" spans="1:20" ht="12.75">
      <c r="A960" s="60"/>
      <c r="C960" s="60"/>
      <c r="E960" s="60"/>
      <c r="F960" s="60"/>
      <c r="K960" s="44"/>
      <c r="L960" s="44"/>
      <c r="M960" s="44"/>
      <c r="N960" s="44"/>
      <c r="O960" s="44"/>
      <c r="P960" s="44"/>
      <c r="Q960" s="44"/>
      <c r="R960" s="44"/>
      <c r="S960" s="44"/>
      <c r="T960" s="44"/>
    </row>
    <row r="961" spans="1:20" ht="12.75">
      <c r="A961" s="60"/>
      <c r="C961" s="60"/>
      <c r="E961" s="60"/>
      <c r="F961" s="60"/>
      <c r="K961" s="44"/>
      <c r="L961" s="44"/>
      <c r="M961" s="44"/>
      <c r="N961" s="44"/>
      <c r="O961" s="44"/>
      <c r="P961" s="44"/>
      <c r="Q961" s="44"/>
      <c r="R961" s="44"/>
      <c r="S961" s="44"/>
      <c r="T961" s="44"/>
    </row>
    <row r="962" spans="1:20" ht="12.75">
      <c r="A962" s="60"/>
      <c r="C962" s="60"/>
      <c r="E962" s="60"/>
      <c r="F962" s="60"/>
      <c r="K962" s="44"/>
      <c r="L962" s="44"/>
      <c r="M962" s="44"/>
      <c r="N962" s="44"/>
      <c r="O962" s="44"/>
      <c r="P962" s="44"/>
      <c r="Q962" s="44"/>
      <c r="R962" s="44"/>
      <c r="S962" s="44"/>
      <c r="T962" s="44"/>
    </row>
    <row r="963" spans="1:20" ht="12.75">
      <c r="A963" s="60"/>
      <c r="C963" s="60"/>
      <c r="E963" s="60"/>
      <c r="F963" s="60"/>
      <c r="K963" s="44"/>
      <c r="L963" s="44"/>
      <c r="M963" s="44"/>
      <c r="N963" s="44"/>
      <c r="O963" s="44"/>
      <c r="P963" s="44"/>
      <c r="Q963" s="44"/>
      <c r="R963" s="44"/>
      <c r="S963" s="44"/>
      <c r="T963" s="44"/>
    </row>
    <row r="964" spans="1:20" ht="12.75">
      <c r="A964" s="60"/>
      <c r="C964" s="60"/>
      <c r="E964" s="60"/>
      <c r="F964" s="60"/>
      <c r="K964" s="44"/>
      <c r="L964" s="44"/>
      <c r="M964" s="44"/>
      <c r="N964" s="44"/>
      <c r="O964" s="44"/>
      <c r="P964" s="44"/>
      <c r="Q964" s="44"/>
      <c r="R964" s="44"/>
      <c r="S964" s="44"/>
      <c r="T964" s="44"/>
    </row>
    <row r="965" spans="1:20" ht="12.75">
      <c r="A965" s="60"/>
      <c r="C965" s="60"/>
      <c r="E965" s="60"/>
      <c r="F965" s="60"/>
      <c r="K965" s="44"/>
      <c r="L965" s="44"/>
      <c r="M965" s="44"/>
      <c r="N965" s="44"/>
      <c r="O965" s="44"/>
      <c r="P965" s="44"/>
      <c r="Q965" s="44"/>
      <c r="R965" s="44"/>
      <c r="S965" s="44"/>
      <c r="T965" s="44"/>
    </row>
    <row r="966" spans="1:20" ht="12.75">
      <c r="A966" s="60"/>
      <c r="C966" s="60"/>
      <c r="E966" s="60"/>
      <c r="F966" s="60"/>
      <c r="K966" s="44"/>
      <c r="L966" s="44"/>
      <c r="M966" s="44"/>
      <c r="N966" s="44"/>
      <c r="O966" s="44"/>
      <c r="P966" s="44"/>
      <c r="Q966" s="44"/>
      <c r="R966" s="44"/>
      <c r="S966" s="44"/>
      <c r="T966" s="44"/>
    </row>
    <row r="967" spans="1:20" ht="12.75">
      <c r="A967" s="60"/>
      <c r="C967" s="60"/>
      <c r="E967" s="60"/>
      <c r="F967" s="60"/>
      <c r="K967" s="44"/>
      <c r="L967" s="44"/>
      <c r="M967" s="44"/>
      <c r="N967" s="44"/>
      <c r="O967" s="44"/>
      <c r="P967" s="44"/>
      <c r="Q967" s="44"/>
      <c r="R967" s="44"/>
      <c r="S967" s="44"/>
      <c r="T967" s="44"/>
    </row>
    <row r="968" spans="1:20" ht="12.75">
      <c r="A968" s="60"/>
      <c r="C968" s="60"/>
      <c r="E968" s="60"/>
      <c r="F968" s="60"/>
      <c r="K968" s="44"/>
      <c r="L968" s="44"/>
      <c r="M968" s="44"/>
      <c r="N968" s="44"/>
      <c r="O968" s="44"/>
      <c r="P968" s="44"/>
      <c r="Q968" s="44"/>
      <c r="R968" s="44"/>
      <c r="S968" s="44"/>
      <c r="T968" s="44"/>
    </row>
    <row r="969" spans="1:20" ht="12.75">
      <c r="A969" s="60"/>
      <c r="C969" s="60"/>
      <c r="E969" s="60"/>
      <c r="F969" s="60"/>
      <c r="K969" s="44"/>
      <c r="L969" s="44"/>
      <c r="M969" s="44"/>
      <c r="N969" s="44"/>
      <c r="O969" s="44"/>
      <c r="P969" s="44"/>
      <c r="Q969" s="44"/>
      <c r="R969" s="44"/>
      <c r="S969" s="44"/>
      <c r="T969" s="44"/>
    </row>
    <row r="970" spans="1:20" ht="12.75">
      <c r="A970" s="60"/>
      <c r="C970" s="60"/>
      <c r="E970" s="60"/>
      <c r="F970" s="60"/>
      <c r="K970" s="44"/>
      <c r="L970" s="44"/>
      <c r="M970" s="44"/>
      <c r="N970" s="44"/>
      <c r="O970" s="44"/>
      <c r="P970" s="44"/>
      <c r="Q970" s="44"/>
      <c r="R970" s="44"/>
      <c r="S970" s="44"/>
      <c r="T970" s="44"/>
    </row>
    <row r="971" spans="1:20" ht="12.75">
      <c r="A971" s="60"/>
      <c r="C971" s="60"/>
      <c r="E971" s="60"/>
      <c r="F971" s="60"/>
      <c r="K971" s="44"/>
      <c r="L971" s="44"/>
      <c r="M971" s="44"/>
      <c r="N971" s="44"/>
      <c r="O971" s="44"/>
      <c r="P971" s="44"/>
      <c r="Q971" s="44"/>
      <c r="R971" s="44"/>
      <c r="S971" s="44"/>
      <c r="T971" s="44"/>
    </row>
    <row r="972" spans="1:20" ht="12.75">
      <c r="A972" s="60"/>
      <c r="C972" s="60"/>
      <c r="E972" s="60"/>
      <c r="F972" s="60"/>
      <c r="K972" s="44"/>
      <c r="L972" s="44"/>
      <c r="M972" s="44"/>
      <c r="N972" s="44"/>
      <c r="O972" s="44"/>
      <c r="P972" s="44"/>
      <c r="Q972" s="44"/>
      <c r="R972" s="44"/>
      <c r="S972" s="44"/>
      <c r="T972" s="44"/>
    </row>
    <row r="973" spans="1:20" ht="12.75">
      <c r="A973" s="60"/>
      <c r="C973" s="60"/>
      <c r="E973" s="60"/>
      <c r="F973" s="60"/>
      <c r="K973" s="44"/>
      <c r="L973" s="44"/>
      <c r="M973" s="44"/>
      <c r="N973" s="44"/>
      <c r="O973" s="44"/>
      <c r="P973" s="44"/>
      <c r="Q973" s="44"/>
      <c r="R973" s="44"/>
      <c r="S973" s="44"/>
      <c r="T973" s="44"/>
    </row>
    <row r="974" spans="1:20" ht="12.75">
      <c r="A974" s="60"/>
      <c r="C974" s="60"/>
      <c r="E974" s="60"/>
      <c r="F974" s="60"/>
      <c r="K974" s="44"/>
      <c r="L974" s="44"/>
      <c r="M974" s="44"/>
      <c r="N974" s="44"/>
      <c r="O974" s="44"/>
      <c r="P974" s="44"/>
      <c r="Q974" s="44"/>
      <c r="R974" s="44"/>
      <c r="S974" s="44"/>
      <c r="T974" s="44"/>
    </row>
    <row r="975" spans="1:20" ht="12.75">
      <c r="A975" s="60"/>
      <c r="C975" s="60"/>
      <c r="E975" s="60"/>
      <c r="F975" s="60"/>
      <c r="K975" s="44"/>
      <c r="L975" s="44"/>
      <c r="M975" s="44"/>
      <c r="N975" s="44"/>
      <c r="O975" s="44"/>
      <c r="P975" s="44"/>
      <c r="Q975" s="44"/>
      <c r="R975" s="44"/>
      <c r="S975" s="44"/>
      <c r="T975" s="44"/>
    </row>
    <row r="976" spans="1:20" ht="12.75">
      <c r="A976" s="60"/>
      <c r="C976" s="60"/>
      <c r="E976" s="60"/>
      <c r="F976" s="60"/>
      <c r="K976" s="44"/>
      <c r="L976" s="44"/>
      <c r="M976" s="44"/>
      <c r="N976" s="44"/>
      <c r="O976" s="44"/>
      <c r="P976" s="44"/>
      <c r="Q976" s="44"/>
      <c r="R976" s="44"/>
      <c r="S976" s="44"/>
      <c r="T976" s="44"/>
    </row>
    <row r="977" spans="1:20" ht="12.75">
      <c r="A977" s="60"/>
      <c r="C977" s="60"/>
      <c r="E977" s="60"/>
      <c r="F977" s="60"/>
      <c r="K977" s="44"/>
      <c r="L977" s="44"/>
      <c r="M977" s="44"/>
      <c r="N977" s="44"/>
      <c r="O977" s="44"/>
      <c r="P977" s="44"/>
      <c r="Q977" s="44"/>
      <c r="R977" s="44"/>
      <c r="S977" s="44"/>
      <c r="T977" s="44"/>
    </row>
    <row r="978" spans="1:20" ht="12.75">
      <c r="A978" s="60"/>
      <c r="C978" s="60"/>
      <c r="E978" s="60"/>
      <c r="F978" s="60"/>
      <c r="K978" s="44"/>
      <c r="L978" s="44"/>
      <c r="M978" s="44"/>
      <c r="N978" s="44"/>
      <c r="O978" s="44"/>
      <c r="P978" s="44"/>
      <c r="Q978" s="44"/>
      <c r="R978" s="44"/>
      <c r="S978" s="44"/>
      <c r="T978" s="44"/>
    </row>
    <row r="979" spans="1:20" ht="12.75">
      <c r="A979" s="60"/>
      <c r="C979" s="60"/>
      <c r="E979" s="60"/>
      <c r="F979" s="60"/>
      <c r="K979" s="44"/>
      <c r="L979" s="44"/>
      <c r="M979" s="44"/>
      <c r="N979" s="44"/>
      <c r="O979" s="44"/>
      <c r="P979" s="44"/>
      <c r="Q979" s="44"/>
      <c r="R979" s="44"/>
      <c r="S979" s="44"/>
      <c r="T979" s="44"/>
    </row>
    <row r="980" spans="1:20" ht="12.75">
      <c r="A980" s="60"/>
      <c r="C980" s="60"/>
      <c r="E980" s="60"/>
      <c r="F980" s="60"/>
      <c r="K980" s="44"/>
      <c r="L980" s="44"/>
      <c r="M980" s="44"/>
      <c r="N980" s="44"/>
      <c r="O980" s="44"/>
      <c r="P980" s="44"/>
      <c r="Q980" s="44"/>
      <c r="R980" s="44"/>
      <c r="S980" s="44"/>
      <c r="T980" s="44"/>
    </row>
    <row r="981" spans="1:20" ht="12.75">
      <c r="A981" s="60"/>
      <c r="C981" s="60"/>
      <c r="E981" s="60"/>
      <c r="F981" s="60"/>
      <c r="K981" s="44"/>
      <c r="L981" s="44"/>
      <c r="M981" s="44"/>
      <c r="N981" s="44"/>
      <c r="O981" s="44"/>
      <c r="P981" s="44"/>
      <c r="Q981" s="44"/>
      <c r="R981" s="44"/>
      <c r="S981" s="44"/>
      <c r="T981" s="44"/>
    </row>
    <row r="982" spans="1:20" ht="12.75">
      <c r="A982" s="60"/>
      <c r="C982" s="60"/>
      <c r="E982" s="60"/>
      <c r="F982" s="60"/>
      <c r="K982" s="44"/>
      <c r="L982" s="44"/>
      <c r="M982" s="44"/>
      <c r="N982" s="44"/>
      <c r="O982" s="44"/>
      <c r="P982" s="44"/>
      <c r="Q982" s="44"/>
      <c r="R982" s="44"/>
      <c r="S982" s="44"/>
      <c r="T982" s="44"/>
    </row>
    <row r="983" spans="1:20" ht="12.75">
      <c r="A983" s="60"/>
      <c r="C983" s="60"/>
      <c r="E983" s="60"/>
      <c r="F983" s="60"/>
      <c r="K983" s="44"/>
      <c r="L983" s="44"/>
      <c r="M983" s="44"/>
      <c r="N983" s="44"/>
      <c r="O983" s="44"/>
      <c r="P983" s="44"/>
      <c r="Q983" s="44"/>
      <c r="R983" s="44"/>
      <c r="S983" s="44"/>
      <c r="T983" s="44"/>
    </row>
    <row r="984" spans="1:20" ht="12.75">
      <c r="A984" s="60"/>
      <c r="C984" s="60"/>
      <c r="E984" s="60"/>
      <c r="F984" s="60"/>
      <c r="K984" s="44"/>
      <c r="L984" s="44"/>
      <c r="M984" s="44"/>
      <c r="N984" s="44"/>
      <c r="O984" s="44"/>
      <c r="P984" s="44"/>
      <c r="Q984" s="44"/>
      <c r="R984" s="44"/>
      <c r="S984" s="44"/>
      <c r="T984" s="44"/>
    </row>
    <row r="985" spans="1:20" ht="12.75">
      <c r="A985" s="60"/>
      <c r="C985" s="60"/>
      <c r="E985" s="60"/>
      <c r="F985" s="60"/>
      <c r="K985" s="44"/>
      <c r="L985" s="44"/>
      <c r="M985" s="44"/>
      <c r="N985" s="44"/>
      <c r="O985" s="44"/>
      <c r="P985" s="44"/>
      <c r="Q985" s="44"/>
      <c r="R985" s="44"/>
      <c r="S985" s="44"/>
      <c r="T985" s="44"/>
    </row>
    <row r="986" spans="1:20" ht="12.75">
      <c r="A986" s="60"/>
      <c r="C986" s="60"/>
      <c r="E986" s="60"/>
      <c r="F986" s="60"/>
      <c r="K986" s="44"/>
      <c r="L986" s="44"/>
      <c r="M986" s="44"/>
      <c r="N986" s="44"/>
      <c r="O986" s="44"/>
      <c r="P986" s="44"/>
      <c r="Q986" s="44"/>
      <c r="R986" s="44"/>
      <c r="S986" s="44"/>
      <c r="T986" s="44"/>
    </row>
    <row r="987" spans="1:20" ht="12.75">
      <c r="A987" s="60"/>
      <c r="C987" s="60"/>
      <c r="E987" s="60"/>
      <c r="F987" s="60"/>
      <c r="K987" s="44"/>
      <c r="L987" s="44"/>
      <c r="M987" s="44"/>
      <c r="N987" s="44"/>
      <c r="O987" s="44"/>
      <c r="P987" s="44"/>
      <c r="Q987" s="44"/>
      <c r="R987" s="44"/>
      <c r="S987" s="44"/>
      <c r="T987" s="44"/>
    </row>
    <row r="988" spans="1:20" ht="12.75">
      <c r="A988" s="60"/>
      <c r="C988" s="60"/>
      <c r="E988" s="60"/>
      <c r="F988" s="60"/>
      <c r="K988" s="44"/>
      <c r="L988" s="44"/>
      <c r="M988" s="44"/>
      <c r="N988" s="44"/>
      <c r="O988" s="44"/>
      <c r="P988" s="44"/>
      <c r="Q988" s="44"/>
      <c r="R988" s="44"/>
      <c r="S988" s="44"/>
      <c r="T988" s="44"/>
    </row>
    <row r="989" spans="1:20" ht="12.75">
      <c r="A989" s="60"/>
      <c r="C989" s="60"/>
      <c r="E989" s="60"/>
      <c r="F989" s="60"/>
      <c r="K989" s="44"/>
      <c r="L989" s="44"/>
      <c r="M989" s="44"/>
      <c r="N989" s="44"/>
      <c r="O989" s="44"/>
      <c r="P989" s="44"/>
      <c r="Q989" s="44"/>
      <c r="R989" s="44"/>
      <c r="S989" s="44"/>
      <c r="T989" s="44"/>
    </row>
    <row r="990" spans="1:20" ht="12.75">
      <c r="A990" s="60"/>
      <c r="C990" s="60"/>
      <c r="E990" s="60"/>
      <c r="F990" s="60"/>
      <c r="K990" s="44"/>
      <c r="L990" s="44"/>
      <c r="M990" s="44"/>
      <c r="N990" s="44"/>
      <c r="O990" s="44"/>
      <c r="P990" s="44"/>
      <c r="Q990" s="44"/>
      <c r="R990" s="44"/>
      <c r="S990" s="44"/>
      <c r="T990" s="44"/>
    </row>
    <row r="991" spans="1:20" ht="12.75">
      <c r="A991" s="60"/>
      <c r="C991" s="60"/>
      <c r="E991" s="60"/>
      <c r="F991" s="60"/>
      <c r="K991" s="44"/>
      <c r="L991" s="44"/>
      <c r="M991" s="44"/>
      <c r="N991" s="44"/>
      <c r="O991" s="44"/>
      <c r="P991" s="44"/>
      <c r="Q991" s="44"/>
      <c r="R991" s="44"/>
      <c r="S991" s="44"/>
      <c r="T991" s="44"/>
    </row>
    <row r="992" spans="1:20" ht="12.75">
      <c r="A992" s="60"/>
      <c r="C992" s="60"/>
      <c r="E992" s="60"/>
      <c r="F992" s="60"/>
      <c r="K992" s="44"/>
      <c r="L992" s="44"/>
      <c r="M992" s="44"/>
      <c r="N992" s="44"/>
      <c r="O992" s="44"/>
      <c r="P992" s="44"/>
      <c r="Q992" s="44"/>
      <c r="R992" s="44"/>
      <c r="S992" s="44"/>
      <c r="T992" s="44"/>
    </row>
    <row r="993" spans="1:20" ht="12.75">
      <c r="A993" s="60"/>
      <c r="C993" s="60"/>
      <c r="E993" s="60"/>
      <c r="F993" s="60"/>
      <c r="K993" s="44"/>
      <c r="L993" s="44"/>
      <c r="M993" s="44"/>
      <c r="N993" s="44"/>
      <c r="O993" s="44"/>
      <c r="P993" s="44"/>
      <c r="Q993" s="44"/>
      <c r="R993" s="44"/>
      <c r="S993" s="44"/>
      <c r="T993" s="44"/>
    </row>
    <row r="994" spans="1:20" ht="12.75">
      <c r="A994" s="60"/>
      <c r="C994" s="60"/>
      <c r="E994" s="60"/>
      <c r="F994" s="60"/>
      <c r="K994" s="44"/>
      <c r="L994" s="44"/>
      <c r="M994" s="44"/>
      <c r="N994" s="44"/>
      <c r="O994" s="44"/>
      <c r="P994" s="44"/>
      <c r="Q994" s="44"/>
      <c r="R994" s="44"/>
      <c r="S994" s="44"/>
      <c r="T994" s="44"/>
    </row>
    <row r="995" spans="1:20" ht="12.75">
      <c r="A995" s="60"/>
      <c r="C995" s="60"/>
      <c r="E995" s="60"/>
      <c r="F995" s="60"/>
      <c r="K995" s="44"/>
      <c r="L995" s="44"/>
      <c r="M995" s="44"/>
      <c r="N995" s="44"/>
      <c r="O995" s="44"/>
      <c r="P995" s="44"/>
      <c r="Q995" s="44"/>
      <c r="R995" s="44"/>
      <c r="S995" s="44"/>
      <c r="T995" s="44"/>
    </row>
    <row r="996" spans="1:20" ht="12.75">
      <c r="A996" s="60"/>
      <c r="C996" s="60"/>
      <c r="E996" s="60"/>
      <c r="F996" s="60"/>
      <c r="K996" s="44"/>
      <c r="L996" s="44"/>
      <c r="M996" s="44"/>
      <c r="N996" s="44"/>
      <c r="O996" s="44"/>
      <c r="P996" s="44"/>
      <c r="Q996" s="44"/>
      <c r="R996" s="44"/>
      <c r="S996" s="44"/>
      <c r="T996" s="44"/>
    </row>
    <row r="997" spans="1:20" ht="12.75">
      <c r="A997" s="60"/>
      <c r="C997" s="60"/>
      <c r="E997" s="60"/>
      <c r="F997" s="60"/>
      <c r="K997" s="44"/>
      <c r="L997" s="44"/>
      <c r="M997" s="44"/>
      <c r="N997" s="44"/>
      <c r="O997" s="44"/>
      <c r="P997" s="44"/>
      <c r="Q997" s="44"/>
      <c r="R997" s="44"/>
      <c r="S997" s="44"/>
      <c r="T997" s="44"/>
    </row>
    <row r="998" spans="1:20" ht="12.75">
      <c r="A998" s="60"/>
      <c r="C998" s="60"/>
      <c r="E998" s="60"/>
      <c r="F998" s="60"/>
      <c r="K998" s="44"/>
      <c r="L998" s="44"/>
      <c r="M998" s="44"/>
      <c r="N998" s="44"/>
      <c r="O998" s="44"/>
      <c r="P998" s="44"/>
      <c r="Q998" s="44"/>
      <c r="R998" s="44"/>
      <c r="S998" s="44"/>
      <c r="T998" s="44"/>
    </row>
    <row r="999" spans="1:20" ht="12.75">
      <c r="A999" s="60"/>
      <c r="C999" s="60"/>
      <c r="E999" s="60"/>
      <c r="F999" s="60"/>
      <c r="K999" s="44"/>
      <c r="L999" s="44"/>
      <c r="M999" s="44"/>
      <c r="N999" s="44"/>
      <c r="O999" s="44"/>
      <c r="P999" s="44"/>
      <c r="Q999" s="44"/>
      <c r="R999" s="44"/>
      <c r="S999" s="44"/>
      <c r="T999" s="44"/>
    </row>
    <row r="1000" spans="1:20" ht="12.75">
      <c r="A1000" s="60"/>
      <c r="C1000" s="60"/>
      <c r="E1000" s="60"/>
      <c r="F1000" s="60"/>
      <c r="K1000" s="44"/>
      <c r="L1000" s="44"/>
      <c r="M1000" s="44"/>
      <c r="N1000" s="44"/>
      <c r="O1000" s="44"/>
      <c r="P1000" s="44"/>
      <c r="Q1000" s="44"/>
      <c r="R1000" s="44"/>
      <c r="S1000" s="44"/>
      <c r="T1000" s="44"/>
    </row>
    <row r="1001" spans="1:20" ht="12.75">
      <c r="A1001" s="60"/>
      <c r="C1001" s="60"/>
      <c r="E1001" s="60"/>
      <c r="F1001" s="60"/>
      <c r="K1001" s="44"/>
      <c r="L1001" s="44"/>
      <c r="M1001" s="44"/>
      <c r="N1001" s="44"/>
      <c r="O1001" s="44"/>
      <c r="P1001" s="44"/>
      <c r="Q1001" s="44"/>
      <c r="R1001" s="44"/>
      <c r="S1001" s="44"/>
      <c r="T1001" s="44"/>
    </row>
    <row r="1002" spans="1:20" ht="12.75">
      <c r="A1002" s="60"/>
      <c r="C1002" s="60"/>
      <c r="E1002" s="60"/>
      <c r="F1002" s="60"/>
      <c r="K1002" s="44"/>
      <c r="L1002" s="44"/>
      <c r="M1002" s="44"/>
      <c r="N1002" s="44"/>
      <c r="O1002" s="44"/>
      <c r="P1002" s="44"/>
      <c r="Q1002" s="44"/>
      <c r="R1002" s="44"/>
      <c r="S1002" s="44"/>
      <c r="T1002" s="44"/>
    </row>
    <row r="1003" spans="1:20" ht="12.75">
      <c r="A1003" s="60"/>
      <c r="C1003" s="60"/>
      <c r="E1003" s="60"/>
      <c r="F1003" s="60"/>
      <c r="K1003" s="44"/>
      <c r="L1003" s="44"/>
      <c r="M1003" s="44"/>
      <c r="N1003" s="44"/>
      <c r="O1003" s="44"/>
      <c r="P1003" s="44"/>
      <c r="Q1003" s="44"/>
      <c r="R1003" s="44"/>
      <c r="S1003" s="44"/>
      <c r="T1003" s="44"/>
    </row>
    <row r="1004" spans="1:20" ht="12.75">
      <c r="A1004" s="60"/>
      <c r="C1004" s="60"/>
      <c r="E1004" s="60"/>
      <c r="F1004" s="60"/>
      <c r="K1004" s="44"/>
      <c r="L1004" s="44"/>
      <c r="M1004" s="44"/>
      <c r="N1004" s="44"/>
      <c r="O1004" s="44"/>
      <c r="P1004" s="44"/>
      <c r="Q1004" s="44"/>
      <c r="R1004" s="44"/>
      <c r="S1004" s="44"/>
      <c r="T1004" s="44"/>
    </row>
    <row r="1005" spans="1:20" ht="12.75">
      <c r="A1005" s="60"/>
      <c r="C1005" s="60"/>
      <c r="E1005" s="60"/>
      <c r="F1005" s="60"/>
      <c r="K1005" s="44"/>
      <c r="L1005" s="44"/>
      <c r="M1005" s="44"/>
      <c r="N1005" s="44"/>
      <c r="O1005" s="44"/>
      <c r="P1005" s="44"/>
      <c r="Q1005" s="44"/>
      <c r="R1005" s="44"/>
      <c r="S1005" s="44"/>
      <c r="T1005" s="44"/>
    </row>
    <row r="1006" spans="1:20" ht="12.75">
      <c r="A1006" s="60"/>
      <c r="C1006" s="60"/>
      <c r="E1006" s="60"/>
      <c r="F1006" s="60"/>
      <c r="K1006" s="44"/>
      <c r="L1006" s="44"/>
      <c r="M1006" s="44"/>
      <c r="N1006" s="44"/>
      <c r="O1006" s="44"/>
      <c r="P1006" s="44"/>
      <c r="Q1006" s="44"/>
      <c r="R1006" s="44"/>
      <c r="S1006" s="44"/>
      <c r="T1006" s="44"/>
    </row>
    <row r="1007" spans="1:20" ht="12.75">
      <c r="A1007" s="60"/>
      <c r="C1007" s="60"/>
      <c r="E1007" s="60"/>
      <c r="F1007" s="60"/>
      <c r="K1007" s="44"/>
      <c r="L1007" s="44"/>
      <c r="M1007" s="44"/>
      <c r="N1007" s="44"/>
      <c r="O1007" s="44"/>
      <c r="P1007" s="44"/>
      <c r="Q1007" s="44"/>
      <c r="R1007" s="44"/>
      <c r="S1007" s="44"/>
      <c r="T1007" s="44"/>
    </row>
    <row r="1008" spans="1:20" ht="12.75">
      <c r="A1008" s="60"/>
      <c r="C1008" s="60"/>
      <c r="E1008" s="60"/>
      <c r="F1008" s="60"/>
      <c r="K1008" s="44"/>
      <c r="L1008" s="44"/>
      <c r="M1008" s="44"/>
      <c r="N1008" s="44"/>
      <c r="O1008" s="44"/>
      <c r="P1008" s="44"/>
      <c r="Q1008" s="44"/>
      <c r="R1008" s="44"/>
      <c r="S1008" s="44"/>
      <c r="T1008" s="44"/>
    </row>
    <row r="1009" spans="1:20" ht="12.75">
      <c r="A1009" s="60"/>
      <c r="C1009" s="60"/>
      <c r="E1009" s="60"/>
      <c r="F1009" s="60"/>
      <c r="K1009" s="44"/>
      <c r="L1009" s="44"/>
      <c r="M1009" s="44"/>
      <c r="N1009" s="44"/>
      <c r="O1009" s="44"/>
      <c r="P1009" s="44"/>
      <c r="Q1009" s="44"/>
      <c r="R1009" s="44"/>
      <c r="S1009" s="44"/>
      <c r="T1009" s="44"/>
    </row>
    <row r="1010" spans="1:20" ht="12.75">
      <c r="A1010" s="60"/>
      <c r="C1010" s="60"/>
      <c r="E1010" s="60"/>
      <c r="F1010" s="60"/>
      <c r="K1010" s="44"/>
      <c r="L1010" s="44"/>
      <c r="M1010" s="44"/>
      <c r="N1010" s="44"/>
      <c r="O1010" s="44"/>
      <c r="P1010" s="44"/>
      <c r="Q1010" s="44"/>
      <c r="R1010" s="44"/>
      <c r="S1010" s="44"/>
      <c r="T1010" s="44"/>
    </row>
    <row r="1011" spans="1:20" ht="12.75">
      <c r="A1011" s="60"/>
      <c r="C1011" s="60"/>
      <c r="E1011" s="60"/>
      <c r="F1011" s="60"/>
      <c r="K1011" s="44"/>
      <c r="L1011" s="44"/>
      <c r="M1011" s="44"/>
      <c r="N1011" s="44"/>
      <c r="O1011" s="44"/>
      <c r="P1011" s="44"/>
      <c r="Q1011" s="44"/>
      <c r="R1011" s="44"/>
      <c r="S1011" s="44"/>
      <c r="T1011" s="44"/>
    </row>
    <row r="1012" spans="1:20" ht="12.75">
      <c r="A1012" s="60"/>
      <c r="C1012" s="60"/>
      <c r="E1012" s="60"/>
      <c r="F1012" s="60"/>
      <c r="K1012" s="44"/>
      <c r="L1012" s="44"/>
      <c r="M1012" s="44"/>
      <c r="N1012" s="44"/>
      <c r="O1012" s="44"/>
      <c r="P1012" s="44"/>
      <c r="Q1012" s="44"/>
      <c r="R1012" s="44"/>
      <c r="S1012" s="44"/>
      <c r="T1012" s="44"/>
    </row>
    <row r="1013" spans="1:20" ht="12.75">
      <c r="A1013" s="60"/>
      <c r="C1013" s="60"/>
      <c r="E1013" s="60"/>
      <c r="F1013" s="60"/>
      <c r="K1013" s="44"/>
      <c r="L1013" s="44"/>
      <c r="M1013" s="44"/>
      <c r="N1013" s="44"/>
      <c r="O1013" s="44"/>
      <c r="P1013" s="44"/>
      <c r="Q1013" s="44"/>
      <c r="R1013" s="44"/>
      <c r="S1013" s="44"/>
      <c r="T1013" s="44"/>
    </row>
    <row r="1014" spans="1:20" ht="12.75">
      <c r="A1014" s="60"/>
      <c r="C1014" s="60"/>
      <c r="E1014" s="60"/>
      <c r="F1014" s="60"/>
      <c r="K1014" s="44"/>
      <c r="L1014" s="44"/>
      <c r="M1014" s="44"/>
      <c r="N1014" s="44"/>
      <c r="O1014" s="44"/>
      <c r="P1014" s="44"/>
      <c r="Q1014" s="44"/>
      <c r="R1014" s="44"/>
      <c r="S1014" s="44"/>
      <c r="T1014" s="44"/>
    </row>
    <row r="1015" spans="1:20" ht="12.75">
      <c r="A1015" s="60"/>
      <c r="C1015" s="60"/>
      <c r="E1015" s="60"/>
      <c r="F1015" s="60"/>
      <c r="K1015" s="44"/>
      <c r="L1015" s="44"/>
      <c r="M1015" s="44"/>
      <c r="N1015" s="44"/>
      <c r="O1015" s="44"/>
      <c r="P1015" s="44"/>
      <c r="Q1015" s="44"/>
      <c r="R1015" s="44"/>
      <c r="S1015" s="44"/>
      <c r="T1015" s="44"/>
    </row>
    <row r="1016" spans="1:20" ht="12.75">
      <c r="A1016" s="60"/>
      <c r="C1016" s="60"/>
      <c r="E1016" s="60"/>
      <c r="F1016" s="60"/>
      <c r="K1016" s="44"/>
      <c r="L1016" s="44"/>
      <c r="M1016" s="44"/>
      <c r="N1016" s="44"/>
      <c r="O1016" s="44"/>
      <c r="P1016" s="44"/>
      <c r="Q1016" s="44"/>
      <c r="R1016" s="44"/>
      <c r="S1016" s="44"/>
      <c r="T1016" s="44"/>
    </row>
    <row r="1017" spans="1:20" ht="12.75">
      <c r="A1017" s="60"/>
      <c r="C1017" s="60"/>
      <c r="E1017" s="60"/>
      <c r="F1017" s="60"/>
      <c r="K1017" s="44"/>
      <c r="L1017" s="44"/>
      <c r="M1017" s="44"/>
      <c r="N1017" s="44"/>
      <c r="O1017" s="44"/>
      <c r="P1017" s="44"/>
      <c r="Q1017" s="44"/>
      <c r="R1017" s="44"/>
      <c r="S1017" s="44"/>
      <c r="T1017" s="44"/>
    </row>
    <row r="1018" spans="1:20" ht="12.75">
      <c r="A1018" s="60"/>
      <c r="C1018" s="60"/>
      <c r="E1018" s="60"/>
      <c r="F1018" s="60"/>
      <c r="K1018" s="44"/>
      <c r="L1018" s="44"/>
      <c r="M1018" s="44"/>
      <c r="N1018" s="44"/>
      <c r="O1018" s="44"/>
      <c r="P1018" s="44"/>
      <c r="Q1018" s="44"/>
      <c r="R1018" s="44"/>
      <c r="S1018" s="44"/>
      <c r="T1018" s="44"/>
    </row>
    <row r="1019" spans="1:20" ht="12.75">
      <c r="A1019" s="60"/>
      <c r="C1019" s="60"/>
      <c r="E1019" s="60"/>
      <c r="F1019" s="60"/>
      <c r="K1019" s="44"/>
      <c r="L1019" s="44"/>
      <c r="M1019" s="44"/>
      <c r="N1019" s="44"/>
      <c r="O1019" s="44"/>
      <c r="P1019" s="44"/>
      <c r="Q1019" s="44"/>
      <c r="R1019" s="44"/>
      <c r="S1019" s="44"/>
      <c r="T1019" s="44"/>
    </row>
    <row r="1020" spans="1:20" ht="12.75">
      <c r="A1020" s="60"/>
      <c r="C1020" s="60"/>
      <c r="E1020" s="60"/>
      <c r="F1020" s="60"/>
      <c r="K1020" s="44"/>
      <c r="L1020" s="44"/>
      <c r="M1020" s="44"/>
      <c r="N1020" s="44"/>
      <c r="O1020" s="44"/>
      <c r="P1020" s="44"/>
      <c r="Q1020" s="44"/>
      <c r="R1020" s="44"/>
      <c r="S1020" s="44"/>
      <c r="T1020" s="44"/>
    </row>
    <row r="1021" spans="1:20" ht="12.75">
      <c r="A1021" s="60"/>
      <c r="C1021" s="60"/>
      <c r="E1021" s="60"/>
      <c r="F1021" s="60"/>
      <c r="K1021" s="44"/>
      <c r="L1021" s="44"/>
      <c r="M1021" s="44"/>
      <c r="N1021" s="44"/>
      <c r="O1021" s="44"/>
      <c r="P1021" s="44"/>
      <c r="Q1021" s="44"/>
      <c r="R1021" s="44"/>
      <c r="S1021" s="44"/>
      <c r="T1021" s="44"/>
    </row>
    <row r="1022" spans="1:20" ht="12.75">
      <c r="A1022" s="60"/>
      <c r="C1022" s="60"/>
      <c r="E1022" s="60"/>
      <c r="F1022" s="60"/>
      <c r="K1022" s="44"/>
      <c r="L1022" s="44"/>
      <c r="M1022" s="44"/>
      <c r="N1022" s="44"/>
      <c r="O1022" s="44"/>
      <c r="P1022" s="44"/>
      <c r="Q1022" s="44"/>
      <c r="R1022" s="44"/>
      <c r="S1022" s="44"/>
      <c r="T1022" s="44"/>
    </row>
    <row r="1023" spans="1:20" ht="12.75">
      <c r="A1023" s="60"/>
      <c r="C1023" s="60"/>
      <c r="E1023" s="60"/>
      <c r="F1023" s="60"/>
      <c r="K1023" s="44"/>
      <c r="L1023" s="44"/>
      <c r="M1023" s="44"/>
      <c r="N1023" s="44"/>
      <c r="O1023" s="44"/>
      <c r="P1023" s="44"/>
      <c r="Q1023" s="44"/>
      <c r="R1023" s="44"/>
      <c r="S1023" s="44"/>
      <c r="T1023" s="44"/>
    </row>
    <row r="1024" spans="1:20" ht="12.75">
      <c r="A1024" s="60"/>
      <c r="C1024" s="60"/>
      <c r="E1024" s="60"/>
      <c r="F1024" s="60"/>
      <c r="K1024" s="44"/>
      <c r="L1024" s="44"/>
      <c r="M1024" s="44"/>
      <c r="N1024" s="44"/>
      <c r="O1024" s="44"/>
      <c r="P1024" s="44"/>
      <c r="Q1024" s="44"/>
      <c r="R1024" s="44"/>
      <c r="S1024" s="44"/>
      <c r="T1024" s="44"/>
    </row>
    <row r="1025" spans="1:20" ht="12.75">
      <c r="A1025" s="60"/>
      <c r="C1025" s="60"/>
      <c r="E1025" s="60"/>
      <c r="F1025" s="60"/>
      <c r="K1025" s="44"/>
      <c r="L1025" s="44"/>
      <c r="M1025" s="44"/>
      <c r="N1025" s="44"/>
      <c r="O1025" s="44"/>
      <c r="P1025" s="44"/>
      <c r="Q1025" s="44"/>
      <c r="R1025" s="44"/>
      <c r="S1025" s="44"/>
      <c r="T1025" s="44"/>
    </row>
    <row r="1026" spans="1:20" ht="12.75">
      <c r="A1026" s="60"/>
      <c r="C1026" s="60"/>
      <c r="E1026" s="60"/>
      <c r="F1026" s="60"/>
      <c r="K1026" s="44"/>
      <c r="L1026" s="44"/>
      <c r="M1026" s="44"/>
      <c r="N1026" s="44"/>
      <c r="O1026" s="44"/>
      <c r="P1026" s="44"/>
      <c r="Q1026" s="44"/>
      <c r="R1026" s="44"/>
      <c r="S1026" s="44"/>
      <c r="T1026" s="44"/>
    </row>
    <row r="1027" spans="1:20" ht="12.75">
      <c r="A1027" s="60"/>
      <c r="C1027" s="60"/>
      <c r="E1027" s="60"/>
      <c r="F1027" s="60"/>
      <c r="K1027" s="44"/>
      <c r="L1027" s="44"/>
      <c r="M1027" s="44"/>
      <c r="N1027" s="44"/>
      <c r="O1027" s="44"/>
      <c r="P1027" s="44"/>
      <c r="Q1027" s="44"/>
      <c r="R1027" s="44"/>
      <c r="S1027" s="44"/>
      <c r="T1027" s="44"/>
    </row>
    <row r="1028" spans="1:20" ht="12.75">
      <c r="A1028" s="60"/>
      <c r="C1028" s="60"/>
      <c r="E1028" s="60"/>
      <c r="F1028" s="60"/>
      <c r="K1028" s="44"/>
      <c r="L1028" s="44"/>
      <c r="M1028" s="44"/>
      <c r="N1028" s="44"/>
      <c r="O1028" s="44"/>
      <c r="P1028" s="44"/>
      <c r="Q1028" s="44"/>
      <c r="R1028" s="44"/>
      <c r="S1028" s="44"/>
      <c r="T1028" s="44"/>
    </row>
    <row r="1029" spans="1:20" ht="12.75">
      <c r="A1029" s="60"/>
      <c r="C1029" s="60"/>
      <c r="E1029" s="60"/>
      <c r="F1029" s="60"/>
      <c r="K1029" s="44"/>
      <c r="L1029" s="44"/>
      <c r="M1029" s="44"/>
      <c r="N1029" s="44"/>
      <c r="O1029" s="44"/>
      <c r="P1029" s="44"/>
      <c r="Q1029" s="44"/>
      <c r="R1029" s="44"/>
      <c r="S1029" s="44"/>
      <c r="T1029" s="44"/>
    </row>
    <row r="1030" spans="1:20" ht="12.75">
      <c r="A1030" s="60"/>
      <c r="C1030" s="60"/>
      <c r="E1030" s="60"/>
      <c r="F1030" s="60"/>
      <c r="K1030" s="44"/>
      <c r="L1030" s="44"/>
      <c r="M1030" s="44"/>
      <c r="N1030" s="44"/>
      <c r="O1030" s="44"/>
      <c r="P1030" s="44"/>
      <c r="Q1030" s="44"/>
      <c r="R1030" s="44"/>
      <c r="S1030" s="44"/>
      <c r="T1030" s="44"/>
    </row>
    <row r="1031" spans="1:20" ht="12.75">
      <c r="A1031" s="60"/>
      <c r="K1031" s="44"/>
      <c r="L1031" s="44"/>
      <c r="M1031" s="44"/>
      <c r="N1031" s="44"/>
      <c r="O1031" s="44"/>
      <c r="P1031" s="44"/>
      <c r="Q1031" s="44"/>
      <c r="R1031" s="44"/>
      <c r="S1031" s="44"/>
      <c r="T1031" s="44"/>
    </row>
    <row r="1032" spans="1:20" ht="12.75">
      <c r="A1032" s="60"/>
      <c r="K1032" s="44"/>
      <c r="L1032" s="44"/>
      <c r="M1032" s="44"/>
      <c r="N1032" s="44"/>
      <c r="O1032" s="44"/>
      <c r="P1032" s="44"/>
      <c r="Q1032" s="44"/>
      <c r="R1032" s="44"/>
      <c r="S1032" s="44"/>
      <c r="T1032" s="44"/>
    </row>
  </sheetData>
  <autoFilter ref="A2:AL22">
    <sortState ref="A2:AM22">
      <sortCondition ref="A2:A22"/>
    </sortState>
  </autoFilter>
  <hyperlinks>
    <hyperlink ref="G1" location="Background &amp; Instructions!A1" display="Content page"/>
    <hyperlink ref="B3" r:id="rId1"/>
    <hyperlink ref="B4" r:id="rId2"/>
    <hyperlink ref="B5" r:id="rId3"/>
    <hyperlink ref="B6" r:id="rId4"/>
    <hyperlink ref="B7" r:id="rId5"/>
    <hyperlink ref="B8" r:id="rId6"/>
    <hyperlink ref="B9" r:id="rId7"/>
    <hyperlink ref="B10" r:id="rId8"/>
    <hyperlink ref="B11" r:id="rId9"/>
    <hyperlink ref="B12" r:id="rId10"/>
    <hyperlink ref="B14" r:id="rId11"/>
    <hyperlink ref="B15" r:id="rId12"/>
    <hyperlink ref="B16" r:id="rId13"/>
    <hyperlink ref="B17" r:id="rId14"/>
    <hyperlink ref="B18" r:id="rId15"/>
    <hyperlink ref="B19" r:id="rId16"/>
    <hyperlink ref="B20" r:id="rId17"/>
    <hyperlink ref="B21" r:id="rId18"/>
    <hyperlink ref="D1" location="'Background &amp; Instructions'!A1" display="Content page"/>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x14:formula1>
            <xm:f>'Overview Designated Local Conte'!$D$66:$D$71</xm:f>
          </x14:formula1>
          <xm:sqref>A4:A1003</xm:sqref>
        </x14:dataValidation>
        <x14:dataValidation type="list" allowBlank="1">
          <x14:formula1>
            <xm:f>'Overview Designated Local Conte'!$D$66:$D$73</xm:f>
          </x14:formula1>
          <xm:sqref>A3</xm:sqref>
        </x14:dataValidation>
        <x14:dataValidation type="list" allowBlank="1" showInputMessage="1" showErrorMessage="1">
          <x14:formula1>
            <xm:f>'Input Data'!$C$3:$C$6</xm:f>
          </x14:formula1>
          <xm:sqref>C3:C1048576</xm:sqref>
        </x14:dataValidation>
        <x14:dataValidation type="list" allowBlank="1">
          <x14:formula1>
            <xm:f>'Input Data'!$A$3:$A$11</xm:f>
          </x14:formula1>
          <xm:sqref>E3:E1048576</xm:sqref>
        </x14:dataValidation>
        <x14:dataValidation type="list" allowBlank="1">
          <x14:formula1>
            <xm:f>'Input Data'!$B$3:$B$5</xm:f>
          </x14:formula1>
          <xm:sqref>F3:F1048576</xm:sqref>
        </x14:dataValidation>
        <x14:dataValidation type="list" allowBlank="1">
          <x14:formula1>
            <xm:f>'Input Data'!$D$3:$D$4</xm:f>
          </x14:formula1>
          <xm:sqref>K3:K1048576</xm:sqref>
        </x14:dataValidation>
        <x14:dataValidation type="list" allowBlank="1">
          <x14:formula1>
            <xm:f>'Input Data'!$E$3</xm:f>
          </x14:formula1>
          <xm:sqref>L3:T1048576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vt:lpstr>
      <vt:lpstr>Background &amp; Instructions</vt:lpstr>
      <vt:lpstr>Overview Designated Local Conte</vt:lpstr>
      <vt:lpstr>Input Data</vt:lpstr>
      <vt:lpstr>200-SR-03A</vt:lpstr>
      <vt:lpstr>200-SR-03B </vt:lpstr>
      <vt:lpstr>200-SR-03C </vt:lpstr>
      <vt:lpstr>200-SR-03D</vt:lpstr>
      <vt:lpstr>200-SR-03E</vt:lpstr>
      <vt:lpstr>200-SR-03F</vt:lpstr>
      <vt:lpstr>200-SR-03G</vt:lpstr>
      <vt:lpstr>200-SR-03H</vt:lpstr>
      <vt:lpstr>200-SR-03I</vt:lpstr>
      <vt:lpstr>200-SR-03J </vt:lpstr>
      <vt:lpstr>200-SR-03K </vt:lpstr>
      <vt:lpstr>200-SR-03L</vt:lpstr>
      <vt:lpstr>200-SR-03M</vt:lpstr>
      <vt:lpstr>200-SR-03N</vt:lpstr>
      <vt:lpstr>Other</vt:lpstr>
      <vt:lpstr>Compiled by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Radmore</dc:creator>
  <cp:lastModifiedBy>Mandisa</cp:lastModifiedBy>
  <dcterms:created xsi:type="dcterms:W3CDTF">2021-05-04T13:23:47Z</dcterms:created>
  <dcterms:modified xsi:type="dcterms:W3CDTF">2021-12-06T14:50:07Z</dcterms:modified>
</cp:coreProperties>
</file>